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65521" windowWidth="14175" windowHeight="12060" firstSheet="1" activeTab="1"/>
  </bookViews>
  <sheets>
    <sheet name="Table 2 cck" sheetId="1" state="hidden" r:id="rId1"/>
    <sheet name="КП" sheetId="2" r:id="rId2"/>
  </sheets>
  <definedNames>
    <definedName name="_ftnref1" localSheetId="0">'Table 2 cck'!#REF!</definedName>
    <definedName name="_xlnm.Print_Area" localSheetId="1">'КП'!$A$1:$G$22</definedName>
  </definedNames>
  <calcPr fullCalcOnLoad="1"/>
</workbook>
</file>

<file path=xl/sharedStrings.xml><?xml version="1.0" encoding="utf-8"?>
<sst xmlns="http://schemas.openxmlformats.org/spreadsheetml/2006/main" count="132" uniqueCount="101">
  <si>
    <t>Технически приемлемо / Technically acceptable</t>
  </si>
  <si>
    <t>Надежная / Reliable</t>
  </si>
  <si>
    <t>Оценка надежности участника тендера (С.Н.Папонин) / Evaluation of reliability of a tender participant (S.N. Paponin)</t>
  </si>
  <si>
    <t>Cогласны / Agreed</t>
  </si>
  <si>
    <r>
      <t>Приглашение к участию в тендере размещенона сайте www.imperialenergy.com.   /</t>
    </r>
    <r>
      <rPr>
        <b/>
        <sz val="11"/>
        <rFont val="Times New Roman"/>
        <family val="1"/>
      </rPr>
      <t xml:space="preserve"> Invitation to the tender was put on the website: www.imperialenergy.com.  </t>
    </r>
  </si>
  <si>
    <t xml:space="preserve"> Cогласны / Agreed</t>
  </si>
  <si>
    <t>№№ п/п</t>
  </si>
  <si>
    <t xml:space="preserve"> Наименование ставок и платежей / Rates and payments</t>
  </si>
  <si>
    <t>Объем работ</t>
  </si>
  <si>
    <t>Цена без учета НДС/ Price excl.VAT</t>
  </si>
  <si>
    <t>Стоимость услуг без НДС 18%,  рублей / Cost of works without 18% VAT,  RUR.</t>
  </si>
  <si>
    <t>Строительство и содержание дорог и площадки/ Сonstruction of roads and pad</t>
  </si>
  <si>
    <t>Артезианская скважина/ Artesian well</t>
  </si>
  <si>
    <t>Монтаж буровой установки на скв.№6/ drilling rig rig-up at well 6</t>
  </si>
  <si>
    <t>Передвижка буровой установки на скважину №312 (включает работы по демонтажу со скв.№6, передвижку со скв.№6 на скв.№312, монтаж буровой установки на скв.312) 
Dr.rig skidding to well 312 (includes rig down at well 6, skiding from well 6 to well 312, dr.rig rig-up at well 312)</t>
  </si>
  <si>
    <t>Демонтаж буровой установки со скв.312 с освобождением прилегающей к скважине территории (25м от скважин № 6,312)/ drilling rig rig-down at well 312, releasing wellhead area (25m distance from wells 6, 312)</t>
  </si>
  <si>
    <t>Демобилизация БУ и бур оборудования (включает заключительные работы по зачистке территории)/ 
demobilization of drilling rig and drilling equipment (includes post-drilling pad area cleaning)</t>
  </si>
  <si>
    <t>Рекультивация нарушенных земель на технологической площадке и подъездной дороге
Remediation of disturbed soil at technological area and access road</t>
  </si>
  <si>
    <t>Всего, без НДС / Total, excluding VAT:</t>
  </si>
  <si>
    <t>НДС / VAT</t>
  </si>
  <si>
    <t>Всего, c учетом НДС / Total, including VAT:</t>
  </si>
  <si>
    <t>Строительство скважин №6 и №312 на Южно-Майском месторождении (Еллейский лицензионный участок). (№41-2013)</t>
  </si>
  <si>
    <t>ООО "Томскбурнефтегаз"/LLC Tomskburneftegaz</t>
  </si>
  <si>
    <t>ЗАО "CCK"/CJSC SSK</t>
  </si>
  <si>
    <r>
      <t xml:space="preserve">Стоимость 1 м бурения и крепления скважины №6.
</t>
    </r>
    <r>
      <rPr>
        <i/>
        <sz val="10"/>
        <rFont val="Times New Roman"/>
        <family val="1"/>
      </rPr>
      <t>Cost of 1 meter of well drilling and casing, well 6</t>
    </r>
  </si>
  <si>
    <r>
      <t xml:space="preserve">Стоимость 1 м бурения и крепления горизонтальной скважины №312 
</t>
    </r>
    <r>
      <rPr>
        <i/>
        <sz val="10"/>
        <rFont val="Times New Roman"/>
        <family val="1"/>
      </rPr>
      <t xml:space="preserve">Cost of 1 meter of well drilling and casing, horizontal well 312 </t>
    </r>
  </si>
  <si>
    <r>
      <t xml:space="preserve">Стоимость 1 м отбора керна
</t>
    </r>
    <r>
      <rPr>
        <i/>
        <sz val="10"/>
        <rFont val="Times New Roman"/>
        <family val="1"/>
      </rPr>
      <t xml:space="preserve">Cost of 1 meter of coring </t>
    </r>
  </si>
  <si>
    <r>
      <t xml:space="preserve">Стоимость 1 сут простоя буровой бригады Подрядчика без персонала 
</t>
    </r>
    <r>
      <rPr>
        <i/>
        <sz val="10"/>
        <rFont val="Times New Roman"/>
        <family val="1"/>
      </rPr>
      <t>Contractor's drilling crew standby day rate without personnel</t>
    </r>
  </si>
  <si>
    <r>
      <t xml:space="preserve">Суточная ставка содержания оборудования и спецтехники без бригады / </t>
    </r>
    <r>
      <rPr>
        <i/>
        <sz val="10"/>
        <color indexed="8"/>
        <rFont val="Times New Roman"/>
        <family val="1"/>
      </rPr>
      <t>equipment and special equipment day rate without crew</t>
    </r>
  </si>
  <si>
    <t>ООО "ТюменьБурСервис"/LLC TumenBurServis</t>
  </si>
  <si>
    <t xml:space="preserve">Срок запуска 312 ( до 31/07/2014) / Start 312  ( till 31/07/2014) </t>
  </si>
  <si>
    <t>Технически  не приемлемо / Technically unacceptable</t>
  </si>
  <si>
    <t xml:space="preserve">Срок запуска 312 ( до20/08/2014) / Start 312  ( till 20/08/2014) </t>
  </si>
  <si>
    <t xml:space="preserve">Техническая оценка предложения участника тендера (Кришан Кумар Арора) / Technical evaluation of tender participant's proposal (Krishan Kumar Arora) </t>
  </si>
  <si>
    <t xml:space="preserve">Условия оплаты: 100% -  в течение 45 календарных дней  / Terms of payment: 100% - within 45 calendar days </t>
  </si>
  <si>
    <t xml:space="preserve">Срок запуска 312 ( до 31/07/2014)/ Start 312  ( till 31/07/2014) </t>
  </si>
  <si>
    <t>Construction of wells #6 and #312 South-Maiskoye field (Elleiskiy license area)(№41-2013)</t>
  </si>
  <si>
    <r>
      <t xml:space="preserve">Бюджет, в руб. c НДС / </t>
    </r>
    <r>
      <rPr>
        <b/>
        <sz val="11"/>
        <color indexed="8"/>
        <rFont val="Times New Roman"/>
        <family val="1"/>
      </rPr>
      <t xml:space="preserve">Budget, RUR, incl.VAT </t>
    </r>
  </si>
  <si>
    <t>Согласие о заключении типового договора/ Consent on conclusion of a model contract</t>
  </si>
  <si>
    <t xml:space="preserve">  C протоколом разногласий/ With the Protocol of disagreements</t>
  </si>
  <si>
    <r>
      <rPr>
        <sz val="11"/>
        <rFont val="Times New Roman"/>
        <family val="1"/>
      </rPr>
      <t xml:space="preserve">Срок запуска 312 ( до 24/06/2014) / Start 312  ( till 24/06/2014) </t>
    </r>
    <r>
      <rPr>
        <sz val="11"/>
        <color indexed="10"/>
        <rFont val="Times New Roman"/>
        <family val="1"/>
      </rPr>
      <t xml:space="preserve">
При условии принятия решения по тендеру не позднее 05.02.2014 / Upon condition that the bid will be awarded not later than February 05, 2014 </t>
    </r>
  </si>
  <si>
    <t xml:space="preserve"> № 6</t>
  </si>
  <si>
    <t xml:space="preserve"> № 312</t>
  </si>
  <si>
    <t>Таблица 2 / Table 2</t>
  </si>
  <si>
    <t>3.1.</t>
  </si>
  <si>
    <r>
      <t xml:space="preserve">Мобилизация БУ и бур оборудования, тампонажной техники, МТР, ГСМ </t>
    </r>
    <r>
      <rPr>
        <sz val="10"/>
        <color indexed="10"/>
        <rFont val="Times New Roman"/>
        <family val="1"/>
      </rPr>
      <t>на скв.№6</t>
    </r>
    <r>
      <rPr>
        <sz val="10"/>
        <rFont val="Times New Roman"/>
        <family val="1"/>
      </rPr>
      <t xml:space="preserve">/ 
Mobilization of drilling rig and drilling equipment, cementing fleet, materials, POL </t>
    </r>
    <r>
      <rPr>
        <sz val="10"/>
        <color indexed="10"/>
        <rFont val="Times New Roman"/>
        <family val="1"/>
      </rPr>
      <t>to well #6</t>
    </r>
  </si>
  <si>
    <t>Мобилизация бур оборудования (СВП, энергокомплекс), МТР, ГСМ на скв. №312/ 
Mobilization of drilling equipment (), materials, POL to well #312</t>
  </si>
  <si>
    <t>-</t>
  </si>
  <si>
    <t>12.1.</t>
  </si>
  <si>
    <r>
      <t xml:space="preserve">Стоимость 1 сут испытания скважины №6
</t>
    </r>
    <r>
      <rPr>
        <i/>
        <sz val="10"/>
        <rFont val="Times New Roman"/>
        <family val="1"/>
      </rPr>
      <t>Cost of 1 day of testing of well #6</t>
    </r>
  </si>
  <si>
    <t>13.1.</t>
  </si>
  <si>
    <r>
      <t xml:space="preserve">Стоимость 1 сут простоя буровой бригады Подрядчика с персоналом на скв.№6
</t>
    </r>
    <r>
      <rPr>
        <i/>
        <sz val="10"/>
        <rFont val="Times New Roman"/>
        <family val="1"/>
      </rPr>
      <t>Contractor's drilling crew standby day rate with personnel (well #6)</t>
    </r>
  </si>
  <si>
    <t>15.1.</t>
  </si>
  <si>
    <r>
      <t xml:space="preserve">Стоимость 1 сут простоя с персоналом при испытании по вине заказчика на скв. №6 / </t>
    </r>
    <r>
      <rPr>
        <i/>
        <sz val="10"/>
        <color indexed="8"/>
        <rFont val="Times New Roman"/>
        <family val="1"/>
      </rPr>
      <t>standby rate with personnel during testing due to customers fault (well #6)</t>
    </r>
  </si>
  <si>
    <t>16.1.</t>
  </si>
  <si>
    <r>
      <t xml:space="preserve">Стоимость 1 сут простоя без персонала при испытании по вине заказчика на скв.№6 / </t>
    </r>
    <r>
      <rPr>
        <i/>
        <sz val="10"/>
        <color indexed="8"/>
        <rFont val="Times New Roman"/>
        <family val="1"/>
      </rPr>
      <t>standby rate without  personnel during testing due to customers fault (well #6)</t>
    </r>
  </si>
  <si>
    <t>17.1.</t>
  </si>
  <si>
    <r>
      <t xml:space="preserve">Стоимость 1 сут простоя по метеоусловиям при бурении на скв. №6 / </t>
    </r>
    <r>
      <rPr>
        <i/>
        <sz val="10"/>
        <rFont val="Times New Roman"/>
        <family val="1"/>
      </rPr>
      <t>standby rate due to weather condition during drilling (well #6)</t>
    </r>
  </si>
  <si>
    <r>
      <t xml:space="preserve">Стоимость 1 сут простоя по метеоусловиям при испытании на скв.№6 / </t>
    </r>
    <r>
      <rPr>
        <i/>
        <sz val="10"/>
        <rFont val="Times New Roman"/>
        <family val="1"/>
      </rPr>
      <t>standby rate due to weather condition during testing (well №6)</t>
    </r>
  </si>
  <si>
    <t>18.1.</t>
  </si>
  <si>
    <t>19.1.</t>
  </si>
  <si>
    <r>
      <t xml:space="preserve">Суточная ставка работы буровой бригады на скв. №6 / </t>
    </r>
    <r>
      <rPr>
        <i/>
        <sz val="10"/>
        <color indexed="8"/>
        <rFont val="Times New Roman"/>
        <family val="1"/>
      </rPr>
      <t>drilling crew day rate (well #6)</t>
    </r>
  </si>
  <si>
    <r>
      <t xml:space="preserve">Стоимость 1 сут испытания скважины №312
</t>
    </r>
    <r>
      <rPr>
        <i/>
        <sz val="10"/>
        <rFont val="Times New Roman"/>
        <family val="1"/>
      </rPr>
      <t>Cost of 1 day of testing of well #312</t>
    </r>
  </si>
  <si>
    <r>
      <t xml:space="preserve">Стоимость 1 сут простоя буровой бригады Подрядчика с персоналом на скв.№312
</t>
    </r>
    <r>
      <rPr>
        <i/>
        <sz val="10"/>
        <rFont val="Times New Roman"/>
        <family val="1"/>
      </rPr>
      <t>Contractor's drilling crew standby day rate with personnel (well #312)</t>
    </r>
  </si>
  <si>
    <r>
      <t xml:space="preserve">Стоимость 1 сут простоя с персоналом при испытании по вине заказчика на скв. №312 / </t>
    </r>
    <r>
      <rPr>
        <i/>
        <sz val="10"/>
        <rFont val="Times New Roman"/>
        <family val="1"/>
      </rPr>
      <t>standby rate with personnel during testing due to customers fault (well #312)</t>
    </r>
  </si>
  <si>
    <r>
      <t xml:space="preserve">Стоимость 1 сут простоя без персонала при испытании по вине заказчика на скв.№312 / </t>
    </r>
    <r>
      <rPr>
        <i/>
        <sz val="10"/>
        <rFont val="Times New Roman"/>
        <family val="1"/>
      </rPr>
      <t>standby rate without  personnel during testing due to customers fault (well #312)</t>
    </r>
  </si>
  <si>
    <r>
      <t xml:space="preserve">Стоимость 1 сут простоя по метеоусловиям при бурении на скв. №312 / </t>
    </r>
    <r>
      <rPr>
        <i/>
        <sz val="10"/>
        <rFont val="Times New Roman"/>
        <family val="1"/>
      </rPr>
      <t>standby rate due to weather condition during drilling (well #312)</t>
    </r>
  </si>
  <si>
    <r>
      <t xml:space="preserve">Стоимость 1 сут простоя по метеоусловиям при испытании на скв.№312 / </t>
    </r>
    <r>
      <rPr>
        <i/>
        <sz val="10"/>
        <rFont val="Times New Roman"/>
        <family val="1"/>
      </rPr>
      <t>standby rate due to weather condition during testing (well №312)</t>
    </r>
  </si>
  <si>
    <r>
      <t xml:space="preserve">Суточная ставка работы буровой бригады на скв. №312 / </t>
    </r>
    <r>
      <rPr>
        <i/>
        <sz val="10"/>
        <rFont val="Times New Roman"/>
        <family val="1"/>
      </rPr>
      <t>drilling crew day rate (well #312)</t>
    </r>
  </si>
  <si>
    <r>
      <t xml:space="preserve">Суточная ставка содержания подъемника без бригады / </t>
    </r>
    <r>
      <rPr>
        <b/>
        <i/>
        <sz val="10"/>
        <rFont val="Times New Roman"/>
        <family val="1"/>
      </rPr>
      <t>equipment and special equipment</t>
    </r>
    <r>
      <rPr>
        <i/>
        <sz val="10"/>
        <rFont val="Times New Roman"/>
        <family val="1"/>
      </rPr>
      <t xml:space="preserve"> day rate without crew</t>
    </r>
  </si>
  <si>
    <r>
      <rPr>
        <sz val="11"/>
        <color indexed="8"/>
        <rFont val="Times New Roman"/>
        <family val="1"/>
      </rPr>
      <t>Цена по договору 2010 (ЗАО "НПБС") без НДС</t>
    </r>
    <r>
      <rPr>
        <b/>
        <sz val="11"/>
        <color indexed="8"/>
        <rFont val="Times New Roman"/>
        <family val="1"/>
      </rPr>
      <t>/ Price under the contract 2010 (CJSC NPBS) excl. VAT</t>
    </r>
  </si>
  <si>
    <t xml:space="preserve">БУ Уралмаш 3Д76 с СВП / </t>
  </si>
  <si>
    <t>БУ Satvia 1600TB с СВП</t>
  </si>
  <si>
    <t>Должность/ Position</t>
  </si>
  <si>
    <t>Дата  / Date</t>
  </si>
  <si>
    <t>Наименование / Description</t>
  </si>
  <si>
    <t>324мм*9,5мм Д, ОТТМ / 
324mm*9.5mm «D», OTTM</t>
  </si>
  <si>
    <t>244,5мм*7,9мм Д, Батрес / 
244.5mm*7.9mm «D», buttress</t>
  </si>
  <si>
    <t>НКТ-73*5,5мм «Е» / 
73*5.5mm tbg «Е»</t>
  </si>
  <si>
    <t>114,3мм*7,37мм M (P-110), Батрес /
114.3mm*7.37mm «M» (P-110), buttress</t>
  </si>
  <si>
    <t>Лот №1</t>
  </si>
  <si>
    <t>Лот №2</t>
  </si>
  <si>
    <t>Лот №3</t>
  </si>
  <si>
    <t>Ед. изм.
UOM</t>
  </si>
  <si>
    <t>Кол-во
Qty</t>
  </si>
  <si>
    <t>Условия доставки
Delivery terms</t>
  </si>
  <si>
    <t>Требуемый срок поставки 
Required delivery date</t>
  </si>
  <si>
    <t>Срок поставки, предлагаемый участником тендера
Delivery period offered by bidder</t>
  </si>
  <si>
    <t>т / t</t>
  </si>
  <si>
    <t xml:space="preserve">          (участник тендера)</t>
  </si>
  <si>
    <t xml:space="preserve">В ООО «Рус Империал Груп"»  </t>
  </si>
  <si>
    <t>Срок гарантии на НКТ ________________________________(не менее 1 года(10 СПО).</t>
  </si>
  <si>
    <t>Подпись</t>
  </si>
  <si>
    <t>Ф.И.О.</t>
  </si>
  <si>
    <t>М.П.</t>
  </si>
  <si>
    <t xml:space="preserve">Перечень материалов, предлагаемых 
к поставке на тендер №26-2020 «Приобретение трубной продукции по программе бурения 2021 года»
</t>
  </si>
  <si>
    <t xml:space="preserve">Склад ООО «Рус Империал Груп : г.Томск, пер. Мостовой, 7 </t>
  </si>
  <si>
    <t>177,8мм*10,36мм Е (N80), Батрес /
177.8mm*10.36mm «E» (N80), buttress</t>
  </si>
  <si>
    <t>До/By 15.11.2020</t>
  </si>
  <si>
    <t>168мм*8,9 Е, Батрес
168mm*8.9mm «E», buttress</t>
  </si>
  <si>
    <t>До/By 01.02.2021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</si>
</sst>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-;\-* #,##0_-;_-* &quot;-&quot;??_-;_-@_-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3" fontId="52" fillId="33" borderId="0" xfId="0" applyNumberFormat="1" applyFont="1" applyFill="1" applyAlignment="1">
      <alignment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73" fontId="6" fillId="0" borderId="11" xfId="67" applyNumberFormat="1" applyFont="1" applyFill="1" applyBorder="1" applyAlignment="1" applyProtection="1">
      <alignment vertical="center" wrapText="1"/>
      <protection locked="0"/>
    </xf>
    <xf numFmtId="173" fontId="6" fillId="0" borderId="11" xfId="67" applyNumberFormat="1" applyFont="1" applyFill="1" applyBorder="1" applyAlignment="1" applyProtection="1">
      <alignment vertical="center"/>
      <protection locked="0"/>
    </xf>
    <xf numFmtId="0" fontId="6" fillId="0" borderId="11" xfId="67" applyNumberFormat="1" applyFont="1" applyFill="1" applyBorder="1" applyAlignment="1" applyProtection="1">
      <alignment vertical="center" wrapText="1"/>
      <protection locked="0"/>
    </xf>
    <xf numFmtId="0" fontId="6" fillId="0" borderId="11" xfId="33" applyFont="1" applyFill="1" applyBorder="1" applyAlignment="1">
      <alignment vertical="center" wrapText="1"/>
      <protection/>
    </xf>
    <xf numFmtId="0" fontId="8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52" fillId="3" borderId="13" xfId="0" applyFont="1" applyFill="1" applyBorder="1" applyAlignment="1">
      <alignment/>
    </xf>
    <xf numFmtId="0" fontId="9" fillId="2" borderId="10" xfId="0" applyFont="1" applyFill="1" applyBorder="1" applyAlignment="1">
      <alignment horizontal="center" vertical="center" wrapText="1"/>
    </xf>
    <xf numFmtId="0" fontId="6" fillId="2" borderId="11" xfId="33" applyFont="1" applyFill="1" applyBorder="1" applyAlignment="1">
      <alignment vertical="center" wrapText="1"/>
      <protection/>
    </xf>
    <xf numFmtId="0" fontId="6" fillId="2" borderId="15" xfId="33" applyFont="1" applyFill="1" applyBorder="1" applyAlignment="1">
      <alignment vertical="center" wrapText="1"/>
      <protection/>
    </xf>
    <xf numFmtId="0" fontId="54" fillId="2" borderId="10" xfId="0" applyFont="1" applyFill="1" applyBorder="1" applyAlignment="1">
      <alignment wrapText="1"/>
    </xf>
    <xf numFmtId="0" fontId="6" fillId="2" borderId="10" xfId="33" applyFont="1" applyFill="1" applyBorder="1" applyAlignment="1">
      <alignment vertical="center" wrapText="1"/>
      <protection/>
    </xf>
    <xf numFmtId="0" fontId="54" fillId="2" borderId="11" xfId="0" applyFont="1" applyFill="1" applyBorder="1" applyAlignment="1">
      <alignment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3" fontId="55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8" fillId="11" borderId="11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0" fontId="58" fillId="0" borderId="11" xfId="33" applyFont="1" applyFill="1" applyBorder="1" applyAlignment="1">
      <alignment vertical="center" wrapText="1"/>
      <protection/>
    </xf>
    <xf numFmtId="43" fontId="59" fillId="2" borderId="12" xfId="60" applyFont="1" applyFill="1" applyBorder="1" applyAlignment="1">
      <alignment horizontal="center" vertical="center" wrapText="1"/>
    </xf>
    <xf numFmtId="43" fontId="59" fillId="2" borderId="11" xfId="6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173" fontId="6" fillId="34" borderId="11" xfId="67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1" xfId="33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wrapText="1"/>
    </xf>
    <xf numFmtId="0" fontId="6" fillId="34" borderId="10" xfId="33" applyFont="1" applyFill="1" applyBorder="1" applyAlignment="1">
      <alignment vertical="center" wrapText="1"/>
      <protection/>
    </xf>
    <xf numFmtId="43" fontId="6" fillId="0" borderId="10" xfId="60" applyFont="1" applyFill="1" applyBorder="1" applyAlignment="1" applyProtection="1">
      <alignment vertical="center" wrapText="1"/>
      <protection locked="0"/>
    </xf>
    <xf numFmtId="43" fontId="6" fillId="0" borderId="10" xfId="60" applyFont="1" applyFill="1" applyBorder="1" applyAlignment="1">
      <alignment vertical="center" wrapText="1"/>
    </xf>
    <xf numFmtId="43" fontId="54" fillId="0" borderId="10" xfId="6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43" fontId="6" fillId="11" borderId="10" xfId="60" applyFont="1" applyFill="1" applyBorder="1" applyAlignment="1" applyProtection="1">
      <alignment vertical="center" wrapText="1"/>
      <protection locked="0"/>
    </xf>
    <xf numFmtId="43" fontId="6" fillId="11" borderId="10" xfId="60" applyFont="1" applyFill="1" applyBorder="1" applyAlignment="1">
      <alignment vertical="center" wrapText="1"/>
    </xf>
    <xf numFmtId="43" fontId="6" fillId="11" borderId="10" xfId="60" applyFont="1" applyFill="1" applyBorder="1" applyAlignment="1" applyProtection="1">
      <alignment vertical="center"/>
      <protection locked="0"/>
    </xf>
    <xf numFmtId="43" fontId="54" fillId="11" borderId="10" xfId="60" applyFont="1" applyFill="1" applyBorder="1" applyAlignment="1">
      <alignment vertical="center" wrapText="1"/>
    </xf>
    <xf numFmtId="0" fontId="59" fillId="6" borderId="10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55" fillId="2" borderId="11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 vertical="center" wrapText="1"/>
    </xf>
    <xf numFmtId="172" fontId="52" fillId="2" borderId="11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57" fillId="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2" fillId="0" borderId="17" xfId="0" applyFont="1" applyBorder="1" applyAlignment="1">
      <alignment horizontal="justify"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horizontal="justify" vertical="top" wrapText="1"/>
    </xf>
    <xf numFmtId="0" fontId="52" fillId="0" borderId="17" xfId="0" applyFont="1" applyBorder="1" applyAlignment="1">
      <alignment/>
    </xf>
    <xf numFmtId="0" fontId="52" fillId="0" borderId="0" xfId="0" applyFont="1" applyAlignment="1">
      <alignment horizontal="justify" vertical="top"/>
    </xf>
    <xf numFmtId="0" fontId="0" fillId="0" borderId="0" xfId="0" applyFont="1" applyFill="1" applyAlignment="1">
      <alignment horizontal="center" vertical="center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3" fillId="6" borderId="18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justify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6" fillId="0" borderId="10" xfId="67" applyNumberFormat="1" applyFont="1" applyFill="1" applyBorder="1" applyAlignment="1" applyProtection="1">
      <alignment vertical="center" wrapText="1"/>
      <protection locked="0"/>
    </xf>
    <xf numFmtId="2" fontId="60" fillId="0" borderId="10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2" fillId="11" borderId="18" xfId="0" applyFont="1" applyFill="1" applyBorder="1" applyAlignment="1">
      <alignment horizontal="center" vertical="center" wrapText="1"/>
    </xf>
    <xf numFmtId="0" fontId="52" fillId="11" borderId="19" xfId="0" applyFont="1" applyFill="1" applyBorder="1" applyAlignment="1">
      <alignment horizontal="center" vertical="center" wrapText="1"/>
    </xf>
    <xf numFmtId="0" fontId="52" fillId="11" borderId="2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173" fontId="12" fillId="0" borderId="18" xfId="67" applyNumberFormat="1" applyFont="1" applyFill="1" applyBorder="1" applyAlignment="1" applyProtection="1">
      <alignment horizontal="left" vertical="center" wrapText="1"/>
      <protection locked="0"/>
    </xf>
    <xf numFmtId="173" fontId="12" fillId="0" borderId="19" xfId="67" applyNumberFormat="1" applyFont="1" applyFill="1" applyBorder="1" applyAlignment="1" applyProtection="1">
      <alignment horizontal="left" vertical="center" wrapText="1"/>
      <protection locked="0"/>
    </xf>
    <xf numFmtId="173" fontId="12" fillId="0" borderId="20" xfId="67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59" fillId="6" borderId="12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3" fontId="9" fillId="0" borderId="12" xfId="60" applyFont="1" applyFill="1" applyBorder="1" applyAlignment="1">
      <alignment horizontal="center" vertical="center" wrapText="1"/>
    </xf>
    <xf numFmtId="43" fontId="9" fillId="0" borderId="11" xfId="60" applyFont="1" applyFill="1" applyBorder="1" applyAlignment="1">
      <alignment horizontal="center" vertical="center" wrapText="1"/>
    </xf>
    <xf numFmtId="43" fontId="59" fillId="0" borderId="12" xfId="60" applyFont="1" applyFill="1" applyBorder="1" applyAlignment="1">
      <alignment horizontal="center" vertical="center" wrapText="1"/>
    </xf>
    <xf numFmtId="43" fontId="59" fillId="0" borderId="11" xfId="60" applyFont="1" applyFill="1" applyBorder="1" applyAlignment="1">
      <alignment horizontal="center" vertical="center" wrapText="1"/>
    </xf>
    <xf numFmtId="43" fontId="2" fillId="0" borderId="12" xfId="60" applyFont="1" applyFill="1" applyBorder="1" applyAlignment="1">
      <alignment horizontal="center" vertical="center" wrapText="1"/>
    </xf>
    <xf numFmtId="43" fontId="2" fillId="0" borderId="11" xfId="6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9" fillId="0" borderId="12" xfId="60" applyFont="1" applyFill="1" applyBorder="1" applyAlignment="1" quotePrefix="1">
      <alignment horizontal="center" vertical="center" wrapText="1"/>
    </xf>
    <xf numFmtId="43" fontId="59" fillId="0" borderId="12" xfId="60" applyFont="1" applyFill="1" applyBorder="1" applyAlignment="1" quotePrefix="1">
      <alignment horizontal="center" vertical="center" wrapText="1"/>
    </xf>
    <xf numFmtId="43" fontId="55" fillId="0" borderId="12" xfId="60" applyFont="1" applyFill="1" applyBorder="1" applyAlignment="1">
      <alignment horizontal="center" vertical="center" wrapText="1"/>
    </xf>
    <xf numFmtId="43" fontId="55" fillId="0" borderId="11" xfId="6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43" fontId="9" fillId="2" borderId="12" xfId="60" applyFont="1" applyFill="1" applyBorder="1" applyAlignment="1">
      <alignment horizontal="center" vertical="center" wrapText="1"/>
    </xf>
    <xf numFmtId="43" fontId="9" fillId="2" borderId="11" xfId="60" applyFont="1" applyFill="1" applyBorder="1" applyAlignment="1">
      <alignment horizontal="center" vertical="center" wrapText="1"/>
    </xf>
    <xf numFmtId="43" fontId="59" fillId="2" borderId="12" xfId="60" applyFont="1" applyFill="1" applyBorder="1" applyAlignment="1">
      <alignment horizontal="center" vertical="center" wrapText="1"/>
    </xf>
    <xf numFmtId="43" fontId="59" fillId="2" borderId="11" xfId="60" applyFont="1" applyFill="1" applyBorder="1" applyAlignment="1">
      <alignment horizontal="center" vertical="center" wrapText="1"/>
    </xf>
    <xf numFmtId="43" fontId="2" fillId="2" borderId="12" xfId="60" applyFont="1" applyFill="1" applyBorder="1" applyAlignment="1">
      <alignment horizontal="center" vertical="center" wrapText="1"/>
    </xf>
    <xf numFmtId="43" fontId="2" fillId="2" borderId="11" xfId="6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57" fillId="3" borderId="12" xfId="0" applyFont="1" applyFill="1" applyBorder="1" applyAlignment="1">
      <alignment horizontal="center" vertical="center" wrapText="1"/>
    </xf>
    <xf numFmtId="0" fontId="57" fillId="3" borderId="11" xfId="0" applyFont="1" applyFill="1" applyBorder="1" applyAlignment="1">
      <alignment horizontal="center" vertical="center" wrapText="1"/>
    </xf>
    <xf numFmtId="43" fontId="8" fillId="3" borderId="12" xfId="60" applyFont="1" applyFill="1" applyBorder="1" applyAlignment="1">
      <alignment horizontal="center" vertical="center" wrapText="1"/>
    </xf>
    <xf numFmtId="43" fontId="8" fillId="3" borderId="11" xfId="60" applyFont="1" applyFill="1" applyBorder="1" applyAlignment="1">
      <alignment horizontal="center" vertical="center" wrapText="1"/>
    </xf>
    <xf numFmtId="43" fontId="56" fillId="3" borderId="12" xfId="60" applyFont="1" applyFill="1" applyBorder="1" applyAlignment="1">
      <alignment horizontal="center" vertical="center" wrapText="1"/>
    </xf>
    <xf numFmtId="43" fontId="56" fillId="3" borderId="11" xfId="60" applyFont="1" applyFill="1" applyBorder="1" applyAlignment="1">
      <alignment horizontal="center" vertical="center" wrapText="1"/>
    </xf>
    <xf numFmtId="3" fontId="59" fillId="2" borderId="12" xfId="0" applyNumberFormat="1" applyFont="1" applyFill="1" applyBorder="1" applyAlignment="1">
      <alignment horizontal="left" vertical="center" wrapText="1"/>
    </xf>
    <xf numFmtId="3" fontId="59" fillId="2" borderId="16" xfId="0" applyNumberFormat="1" applyFont="1" applyFill="1" applyBorder="1" applyAlignment="1">
      <alignment horizontal="left" vertical="center" wrapText="1"/>
    </xf>
    <xf numFmtId="3" fontId="59" fillId="2" borderId="11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14" fontId="55" fillId="2" borderId="12" xfId="0" applyNumberFormat="1" applyFont="1" applyFill="1" applyBorder="1" applyAlignment="1">
      <alignment horizontal="center" vertical="center" wrapText="1"/>
    </xf>
    <xf numFmtId="14" fontId="55" fillId="2" borderId="16" xfId="0" applyNumberFormat="1" applyFont="1" applyFill="1" applyBorder="1" applyAlignment="1">
      <alignment horizontal="center" vertical="center" wrapText="1"/>
    </xf>
    <xf numFmtId="14" fontId="55" fillId="2" borderId="11" xfId="0" applyNumberFormat="1" applyFont="1" applyFill="1" applyBorder="1" applyAlignment="1">
      <alignment horizontal="center" vertical="center" wrapText="1"/>
    </xf>
    <xf numFmtId="3" fontId="55" fillId="2" borderId="12" xfId="0" applyNumberFormat="1" applyFont="1" applyFill="1" applyBorder="1" applyAlignment="1">
      <alignment horizontal="center" vertical="center" wrapText="1"/>
    </xf>
    <xf numFmtId="3" fontId="55" fillId="2" borderId="16" xfId="0" applyNumberFormat="1" applyFont="1" applyFill="1" applyBorder="1" applyAlignment="1">
      <alignment horizontal="center" vertical="center" wrapText="1"/>
    </xf>
    <xf numFmtId="3" fontId="55" fillId="2" borderId="11" xfId="0" applyNumberFormat="1" applyFont="1" applyFill="1" applyBorder="1" applyAlignment="1">
      <alignment horizontal="center" vertical="center" wrapText="1"/>
    </xf>
    <xf numFmtId="3" fontId="52" fillId="2" borderId="10" xfId="0" applyNumberFormat="1" applyFont="1" applyFill="1" applyBorder="1" applyAlignment="1">
      <alignment horizontal="center" vertical="center" wrapText="1"/>
    </xf>
    <xf numFmtId="172" fontId="52" fillId="2" borderId="12" xfId="0" applyNumberFormat="1" applyFont="1" applyFill="1" applyBorder="1" applyAlignment="1">
      <alignment horizontal="center" vertical="center" wrapText="1"/>
    </xf>
    <xf numFmtId="172" fontId="52" fillId="2" borderId="16" xfId="0" applyNumberFormat="1" applyFont="1" applyFill="1" applyBorder="1" applyAlignment="1">
      <alignment horizontal="center" vertical="center" wrapText="1"/>
    </xf>
    <xf numFmtId="172" fontId="52" fillId="2" borderId="11" xfId="0" applyNumberFormat="1" applyFont="1" applyFill="1" applyBorder="1" applyAlignment="1">
      <alignment horizontal="center" vertical="center" wrapText="1"/>
    </xf>
    <xf numFmtId="172" fontId="5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43" fontId="55" fillId="2" borderId="12" xfId="60" applyFont="1" applyFill="1" applyBorder="1" applyAlignment="1">
      <alignment horizontal="center" vertical="center" wrapText="1"/>
    </xf>
    <xf numFmtId="43" fontId="55" fillId="2" borderId="11" xfId="60" applyFont="1" applyFill="1" applyBorder="1" applyAlignment="1">
      <alignment horizontal="center" vertical="center" wrapText="1"/>
    </xf>
    <xf numFmtId="0" fontId="53" fillId="6" borderId="18" xfId="0" applyFont="1" applyFill="1" applyBorder="1" applyAlignment="1">
      <alignment horizontal="center" vertical="center" wrapText="1"/>
    </xf>
    <xf numFmtId="0" fontId="53" fillId="6" borderId="19" xfId="0" applyFont="1" applyFill="1" applyBorder="1" applyAlignment="1">
      <alignment horizontal="center" vertical="center" wrapText="1"/>
    </xf>
    <xf numFmtId="0" fontId="53" fillId="6" borderId="2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3" fontId="6" fillId="0" borderId="10" xfId="67" applyNumberFormat="1" applyFont="1" applyFill="1" applyBorder="1" applyAlignment="1" applyProtection="1">
      <alignment horizontal="center" vertical="center" wrapText="1"/>
      <protection locked="0"/>
    </xf>
    <xf numFmtId="3" fontId="6" fillId="0" borderId="18" xfId="67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67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67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0 - ESP S45 Workover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6" xfId="65"/>
    <cellStyle name="Финансовый 7" xfId="66"/>
    <cellStyle name="Финансовый_AFE Snezhnaya 140 2007 год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02"/>
  <sheetViews>
    <sheetView zoomScale="90" zoomScaleNormal="90" zoomScalePageLayoutView="0" workbookViewId="0" topLeftCell="C1">
      <selection activeCell="G5" sqref="G5:L6"/>
    </sheetView>
  </sheetViews>
  <sheetFormatPr defaultColWidth="9.140625" defaultRowHeight="15" outlineLevelCol="1"/>
  <cols>
    <col min="1" max="1" width="7.140625" style="1" customWidth="1"/>
    <col min="2" max="2" width="74.7109375" style="1" customWidth="1"/>
    <col min="3" max="3" width="21.00390625" style="1" customWidth="1" outlineLevel="1"/>
    <col min="4" max="4" width="18.00390625" style="1" customWidth="1"/>
    <col min="5" max="5" width="13.57421875" style="1" customWidth="1"/>
    <col min="6" max="6" width="12.57421875" style="1" customWidth="1"/>
    <col min="7" max="8" width="9.140625" style="1" customWidth="1" outlineLevel="1"/>
    <col min="9" max="9" width="12.140625" style="1" customWidth="1" outlineLevel="1"/>
    <col min="10" max="10" width="9.28125" style="1" customWidth="1" outlineLevel="1"/>
    <col min="11" max="12" width="14.421875" style="1" customWidth="1" outlineLevel="1"/>
    <col min="13" max="14" width="9.140625" style="1" customWidth="1"/>
    <col min="15" max="16" width="15.421875" style="1" customWidth="1"/>
    <col min="17" max="18" width="9.140625" style="1" hidden="1" customWidth="1" outlineLevel="1"/>
    <col min="19" max="19" width="14.57421875" style="1" hidden="1" customWidth="1" outlineLevel="1"/>
    <col min="20" max="20" width="15.140625" style="1" hidden="1" customWidth="1" outlineLevel="1"/>
    <col min="21" max="21" width="14.28125" style="20" customWidth="1" collapsed="1"/>
    <col min="22" max="22" width="12.8515625" style="20" customWidth="1"/>
    <col min="23" max="24" width="14.28125" style="20" customWidth="1"/>
    <col min="25" max="25" width="12.8515625" style="20" customWidth="1"/>
    <col min="26" max="26" width="13.00390625" style="20" customWidth="1"/>
    <col min="27" max="27" width="11.57421875" style="20" customWidth="1"/>
    <col min="28" max="45" width="9.140625" style="20" customWidth="1"/>
    <col min="46" max="16384" width="9.140625" style="1" customWidth="1"/>
  </cols>
  <sheetData>
    <row r="1" ht="9" customHeight="1"/>
    <row r="2" spans="2:25" ht="19.5" customHeight="1">
      <c r="B2" s="91" t="s">
        <v>21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"/>
      <c r="R2" s="4"/>
      <c r="S2" s="25"/>
      <c r="T2" s="3"/>
      <c r="U2" s="21"/>
      <c r="V2" s="21"/>
      <c r="W2" s="21"/>
      <c r="X2" s="21"/>
      <c r="Y2" s="21"/>
    </row>
    <row r="3" spans="2:16" ht="21" customHeight="1">
      <c r="B3" s="92" t="s">
        <v>36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ht="26.25" customHeight="1">
      <c r="P4" s="25" t="s">
        <v>43</v>
      </c>
    </row>
    <row r="5" spans="1:20" ht="28.5" customHeight="1">
      <c r="A5" s="168" t="s">
        <v>6</v>
      </c>
      <c r="B5" s="171" t="s">
        <v>7</v>
      </c>
      <c r="C5" s="171" t="s">
        <v>70</v>
      </c>
      <c r="D5" s="93" t="s">
        <v>37</v>
      </c>
      <c r="E5" s="96" t="s">
        <v>8</v>
      </c>
      <c r="F5" s="97"/>
      <c r="G5" s="98" t="s">
        <v>22</v>
      </c>
      <c r="H5" s="99"/>
      <c r="I5" s="99"/>
      <c r="J5" s="99"/>
      <c r="K5" s="99"/>
      <c r="L5" s="100"/>
      <c r="M5" s="98" t="s">
        <v>23</v>
      </c>
      <c r="N5" s="99"/>
      <c r="O5" s="99"/>
      <c r="P5" s="100"/>
      <c r="Q5" s="98" t="s">
        <v>29</v>
      </c>
      <c r="R5" s="99"/>
      <c r="S5" s="99"/>
      <c r="T5" s="100"/>
    </row>
    <row r="6" spans="1:20" ht="28.5" customHeight="1">
      <c r="A6" s="169"/>
      <c r="B6" s="172"/>
      <c r="C6" s="172"/>
      <c r="D6" s="94"/>
      <c r="E6" s="62"/>
      <c r="F6" s="61"/>
      <c r="G6" s="110" t="s">
        <v>71</v>
      </c>
      <c r="H6" s="110"/>
      <c r="I6" s="110"/>
      <c r="J6" s="110"/>
      <c r="K6" s="110" t="s">
        <v>72</v>
      </c>
      <c r="L6" s="110"/>
      <c r="M6" s="54"/>
      <c r="N6" s="55"/>
      <c r="O6" s="55"/>
      <c r="P6" s="56"/>
      <c r="Q6" s="54"/>
      <c r="R6" s="55"/>
      <c r="S6" s="55"/>
      <c r="T6" s="56"/>
    </row>
    <row r="7" spans="1:20" ht="61.5" customHeight="1">
      <c r="A7" s="170"/>
      <c r="B7" s="173"/>
      <c r="C7" s="173"/>
      <c r="D7" s="95"/>
      <c r="E7" s="24" t="s">
        <v>41</v>
      </c>
      <c r="F7" s="24" t="s">
        <v>42</v>
      </c>
      <c r="G7" s="106" t="s">
        <v>9</v>
      </c>
      <c r="H7" s="107"/>
      <c r="I7" s="108" t="s">
        <v>10</v>
      </c>
      <c r="J7" s="109"/>
      <c r="K7" s="53"/>
      <c r="L7" s="53"/>
      <c r="M7" s="106" t="s">
        <v>9</v>
      </c>
      <c r="N7" s="107"/>
      <c r="O7" s="108" t="s">
        <v>10</v>
      </c>
      <c r="P7" s="109"/>
      <c r="Q7" s="106" t="s">
        <v>9</v>
      </c>
      <c r="R7" s="107"/>
      <c r="S7" s="108" t="s">
        <v>10</v>
      </c>
      <c r="T7" s="109"/>
    </row>
    <row r="8" spans="1:20" ht="15">
      <c r="A8" s="5">
        <v>1</v>
      </c>
      <c r="B8" s="6" t="s">
        <v>11</v>
      </c>
      <c r="C8" s="45"/>
      <c r="D8" s="101">
        <v>261876449</v>
      </c>
      <c r="E8" s="7">
        <v>1</v>
      </c>
      <c r="F8" s="7"/>
      <c r="G8" s="104"/>
      <c r="H8" s="105"/>
      <c r="I8" s="111"/>
      <c r="J8" s="112"/>
      <c r="K8" s="63"/>
      <c r="L8" s="63"/>
      <c r="M8" s="113">
        <v>24603278</v>
      </c>
      <c r="N8" s="114"/>
      <c r="O8" s="117">
        <f>M8*E8</f>
        <v>24603278</v>
      </c>
      <c r="P8" s="118"/>
      <c r="Q8" s="104"/>
      <c r="R8" s="105"/>
      <c r="S8" s="111"/>
      <c r="T8" s="112"/>
    </row>
    <row r="9" spans="1:20" ht="15">
      <c r="A9" s="5">
        <v>2</v>
      </c>
      <c r="B9" s="7" t="s">
        <v>12</v>
      </c>
      <c r="C9" s="51">
        <f>1300000/118*100</f>
        <v>1101694.9152542374</v>
      </c>
      <c r="D9" s="102"/>
      <c r="E9" s="7">
        <v>1</v>
      </c>
      <c r="F9" s="7"/>
      <c r="G9" s="104"/>
      <c r="H9" s="105"/>
      <c r="I9" s="111"/>
      <c r="J9" s="112"/>
      <c r="K9" s="63"/>
      <c r="L9" s="63"/>
      <c r="M9" s="113">
        <v>1309000</v>
      </c>
      <c r="N9" s="114"/>
      <c r="O9" s="115">
        <f>M9*E9</f>
        <v>1309000</v>
      </c>
      <c r="P9" s="116"/>
      <c r="Q9" s="104"/>
      <c r="R9" s="105"/>
      <c r="S9" s="111"/>
      <c r="T9" s="112"/>
    </row>
    <row r="10" spans="1:20" s="20" customFormat="1" ht="26.25" customHeight="1">
      <c r="A10" s="5">
        <v>3</v>
      </c>
      <c r="B10" s="6" t="s">
        <v>45</v>
      </c>
      <c r="C10" s="45"/>
      <c r="D10" s="102"/>
      <c r="E10" s="6">
        <v>1</v>
      </c>
      <c r="F10" s="34"/>
      <c r="G10" s="104"/>
      <c r="H10" s="105"/>
      <c r="I10" s="111"/>
      <c r="J10" s="112"/>
      <c r="K10" s="63"/>
      <c r="L10" s="63"/>
      <c r="M10" s="113">
        <v>42576975</v>
      </c>
      <c r="N10" s="114"/>
      <c r="O10" s="115">
        <f>M10*E10</f>
        <v>42576975</v>
      </c>
      <c r="P10" s="116"/>
      <c r="Q10" s="104"/>
      <c r="R10" s="105"/>
      <c r="S10" s="111"/>
      <c r="T10" s="112"/>
    </row>
    <row r="11" spans="1:20" s="20" customFormat="1" ht="25.5">
      <c r="A11" s="39" t="s">
        <v>44</v>
      </c>
      <c r="B11" s="40" t="s">
        <v>46</v>
      </c>
      <c r="C11" s="45"/>
      <c r="D11" s="102"/>
      <c r="E11" s="6">
        <v>1</v>
      </c>
      <c r="F11" s="38"/>
      <c r="G11" s="119"/>
      <c r="H11" s="120"/>
      <c r="I11" s="119"/>
      <c r="J11" s="120"/>
      <c r="K11" s="64"/>
      <c r="L11" s="64"/>
      <c r="M11" s="117">
        <v>18561323</v>
      </c>
      <c r="N11" s="118"/>
      <c r="O11" s="117">
        <f>M11*E11</f>
        <v>18561323</v>
      </c>
      <c r="P11" s="118"/>
      <c r="Q11" s="30"/>
      <c r="R11" s="31"/>
      <c r="S11" s="32"/>
      <c r="T11" s="33"/>
    </row>
    <row r="12" spans="1:20" s="20" customFormat="1" ht="15">
      <c r="A12" s="5">
        <v>4</v>
      </c>
      <c r="B12" s="6" t="s">
        <v>13</v>
      </c>
      <c r="C12" s="49">
        <f>15840000/118*100</f>
        <v>13423728.813559324</v>
      </c>
      <c r="D12" s="102"/>
      <c r="E12" s="7">
        <v>1</v>
      </c>
      <c r="F12" s="7"/>
      <c r="G12" s="104"/>
      <c r="H12" s="105"/>
      <c r="I12" s="111"/>
      <c r="J12" s="112"/>
      <c r="K12" s="63"/>
      <c r="L12" s="63"/>
      <c r="M12" s="113">
        <v>20325884</v>
      </c>
      <c r="N12" s="114"/>
      <c r="O12" s="115">
        <f>M12*E12</f>
        <v>20325884</v>
      </c>
      <c r="P12" s="116"/>
      <c r="Q12" s="104"/>
      <c r="R12" s="105"/>
      <c r="S12" s="111"/>
      <c r="T12" s="112"/>
    </row>
    <row r="13" spans="1:20" s="20" customFormat="1" ht="51">
      <c r="A13" s="5">
        <v>5</v>
      </c>
      <c r="B13" s="8" t="s">
        <v>14</v>
      </c>
      <c r="C13" s="45"/>
      <c r="D13" s="102"/>
      <c r="E13" s="8"/>
      <c r="F13" s="8">
        <v>1</v>
      </c>
      <c r="G13" s="104"/>
      <c r="H13" s="105"/>
      <c r="I13" s="111"/>
      <c r="J13" s="112"/>
      <c r="K13" s="63"/>
      <c r="L13" s="63"/>
      <c r="M13" s="113">
        <v>13924984.75</v>
      </c>
      <c r="N13" s="114"/>
      <c r="O13" s="115">
        <f>M13*F13</f>
        <v>13924984.75</v>
      </c>
      <c r="P13" s="116"/>
      <c r="Q13" s="104"/>
      <c r="R13" s="105"/>
      <c r="S13" s="111"/>
      <c r="T13" s="112"/>
    </row>
    <row r="14" spans="1:20" s="20" customFormat="1" ht="38.25">
      <c r="A14" s="5">
        <v>6</v>
      </c>
      <c r="B14" s="6" t="s">
        <v>15</v>
      </c>
      <c r="C14" s="49">
        <f>4360000/118*100</f>
        <v>3694915.254237288</v>
      </c>
      <c r="D14" s="102"/>
      <c r="E14" s="6"/>
      <c r="F14" s="6">
        <v>1</v>
      </c>
      <c r="G14" s="104"/>
      <c r="H14" s="105"/>
      <c r="I14" s="111"/>
      <c r="J14" s="112"/>
      <c r="K14" s="63"/>
      <c r="L14" s="63"/>
      <c r="M14" s="113">
        <v>9569326.27</v>
      </c>
      <c r="N14" s="114"/>
      <c r="O14" s="115">
        <f>M14*F14</f>
        <v>9569326.27</v>
      </c>
      <c r="P14" s="116"/>
      <c r="Q14" s="104"/>
      <c r="R14" s="105"/>
      <c r="S14" s="111"/>
      <c r="T14" s="112"/>
    </row>
    <row r="15" spans="1:20" s="20" customFormat="1" ht="38.25">
      <c r="A15" s="5">
        <v>7</v>
      </c>
      <c r="B15" s="6" t="s">
        <v>16</v>
      </c>
      <c r="C15" s="45"/>
      <c r="D15" s="102"/>
      <c r="E15" s="6"/>
      <c r="F15" s="6">
        <v>1</v>
      </c>
      <c r="G15" s="104"/>
      <c r="H15" s="105"/>
      <c r="I15" s="111"/>
      <c r="J15" s="112"/>
      <c r="K15" s="63"/>
      <c r="L15" s="63"/>
      <c r="M15" s="121" t="s">
        <v>47</v>
      </c>
      <c r="N15" s="114"/>
      <c r="O15" s="122" t="s">
        <v>47</v>
      </c>
      <c r="P15" s="116"/>
      <c r="Q15" s="104"/>
      <c r="R15" s="105"/>
      <c r="S15" s="111"/>
      <c r="T15" s="112"/>
    </row>
    <row r="16" spans="1:20" s="20" customFormat="1" ht="25.5">
      <c r="A16" s="5">
        <v>8</v>
      </c>
      <c r="B16" s="9" t="s">
        <v>17</v>
      </c>
      <c r="C16" s="46"/>
      <c r="D16" s="102"/>
      <c r="E16" s="9"/>
      <c r="F16" s="6">
        <v>1</v>
      </c>
      <c r="G16" s="104"/>
      <c r="H16" s="105"/>
      <c r="I16" s="111"/>
      <c r="J16" s="112"/>
      <c r="K16" s="63"/>
      <c r="L16" s="63"/>
      <c r="M16" s="113">
        <v>2261000</v>
      </c>
      <c r="N16" s="114"/>
      <c r="O16" s="115">
        <f>M16*F16</f>
        <v>2261000</v>
      </c>
      <c r="P16" s="116"/>
      <c r="Q16" s="104"/>
      <c r="R16" s="105"/>
      <c r="S16" s="111"/>
      <c r="T16" s="112"/>
    </row>
    <row r="17" spans="1:20" s="20" customFormat="1" ht="25.5">
      <c r="A17" s="5">
        <v>9</v>
      </c>
      <c r="B17" s="9" t="s">
        <v>24</v>
      </c>
      <c r="C17" s="50">
        <f>10248.04</f>
        <v>10248.04</v>
      </c>
      <c r="D17" s="102"/>
      <c r="E17" s="9">
        <v>3100</v>
      </c>
      <c r="F17" s="9"/>
      <c r="G17" s="104"/>
      <c r="H17" s="105"/>
      <c r="I17" s="111"/>
      <c r="J17" s="112"/>
      <c r="K17" s="63"/>
      <c r="L17" s="63"/>
      <c r="M17" s="113">
        <v>21098.63</v>
      </c>
      <c r="N17" s="114"/>
      <c r="O17" s="123">
        <f>M17*E17</f>
        <v>65405753</v>
      </c>
      <c r="P17" s="124"/>
      <c r="Q17" s="104"/>
      <c r="R17" s="105"/>
      <c r="S17" s="111"/>
      <c r="T17" s="112"/>
    </row>
    <row r="18" spans="1:20" s="20" customFormat="1" ht="25.5">
      <c r="A18" s="5">
        <v>10</v>
      </c>
      <c r="B18" s="9" t="s">
        <v>25</v>
      </c>
      <c r="C18" s="46"/>
      <c r="D18" s="102"/>
      <c r="E18" s="9"/>
      <c r="F18" s="9">
        <v>3650</v>
      </c>
      <c r="G18" s="104"/>
      <c r="H18" s="105"/>
      <c r="I18" s="111"/>
      <c r="J18" s="112"/>
      <c r="K18" s="63"/>
      <c r="L18" s="63"/>
      <c r="M18" s="113">
        <v>35027</v>
      </c>
      <c r="N18" s="114"/>
      <c r="O18" s="123">
        <f>M18*F18</f>
        <v>127848550</v>
      </c>
      <c r="P18" s="124"/>
      <c r="Q18" s="104"/>
      <c r="R18" s="105"/>
      <c r="S18" s="111"/>
      <c r="T18" s="112"/>
    </row>
    <row r="19" spans="1:20" ht="25.5">
      <c r="A19" s="5">
        <v>11</v>
      </c>
      <c r="B19" s="9" t="s">
        <v>26</v>
      </c>
      <c r="C19" s="46"/>
      <c r="D19" s="102"/>
      <c r="E19" s="9">
        <v>70</v>
      </c>
      <c r="F19" s="9"/>
      <c r="G19" s="104"/>
      <c r="H19" s="105"/>
      <c r="I19" s="111"/>
      <c r="J19" s="112"/>
      <c r="K19" s="63"/>
      <c r="L19" s="63"/>
      <c r="M19" s="113">
        <v>26656</v>
      </c>
      <c r="N19" s="114"/>
      <c r="O19" s="115">
        <f>M19*E19</f>
        <v>1865920</v>
      </c>
      <c r="P19" s="116"/>
      <c r="Q19" s="104"/>
      <c r="R19" s="105"/>
      <c r="S19" s="111"/>
      <c r="T19" s="112"/>
    </row>
    <row r="20" spans="1:20" ht="25.5">
      <c r="A20" s="5">
        <v>12</v>
      </c>
      <c r="B20" s="9" t="s">
        <v>49</v>
      </c>
      <c r="C20" s="46"/>
      <c r="D20" s="102"/>
      <c r="E20" s="35">
        <v>10</v>
      </c>
      <c r="F20" s="9"/>
      <c r="G20" s="104"/>
      <c r="H20" s="105"/>
      <c r="I20" s="111"/>
      <c r="J20" s="112"/>
      <c r="K20" s="63"/>
      <c r="L20" s="63"/>
      <c r="M20" s="123">
        <v>382313.37</v>
      </c>
      <c r="N20" s="124"/>
      <c r="O20" s="123">
        <f>M20*E20</f>
        <v>3823133.7</v>
      </c>
      <c r="P20" s="124"/>
      <c r="Q20" s="104"/>
      <c r="R20" s="105"/>
      <c r="S20" s="111"/>
      <c r="T20" s="112"/>
    </row>
    <row r="21" spans="1:20" ht="25.5">
      <c r="A21" s="41" t="s">
        <v>48</v>
      </c>
      <c r="B21" s="42" t="s">
        <v>62</v>
      </c>
      <c r="C21" s="46"/>
      <c r="D21" s="102"/>
      <c r="E21" s="35"/>
      <c r="F21" s="9">
        <v>10</v>
      </c>
      <c r="G21" s="89"/>
      <c r="H21" s="90"/>
      <c r="I21" s="89"/>
      <c r="J21" s="90"/>
      <c r="K21" s="65"/>
      <c r="L21" s="65"/>
      <c r="M21" s="117">
        <v>546448</v>
      </c>
      <c r="N21" s="118"/>
      <c r="O21" s="123">
        <f>M21*F21</f>
        <v>5464480</v>
      </c>
      <c r="P21" s="124"/>
      <c r="Q21" s="30"/>
      <c r="R21" s="31"/>
      <c r="S21" s="32"/>
      <c r="T21" s="33"/>
    </row>
    <row r="22" spans="1:20" ht="25.5">
      <c r="A22" s="14">
        <v>13</v>
      </c>
      <c r="B22" s="15" t="s">
        <v>51</v>
      </c>
      <c r="C22" s="46"/>
      <c r="D22" s="102"/>
      <c r="E22" s="15"/>
      <c r="F22" s="15"/>
      <c r="G22" s="125"/>
      <c r="H22" s="126"/>
      <c r="I22" s="127"/>
      <c r="J22" s="128"/>
      <c r="K22" s="66"/>
      <c r="L22" s="66"/>
      <c r="M22" s="129">
        <v>858027</v>
      </c>
      <c r="N22" s="130"/>
      <c r="O22" s="131"/>
      <c r="P22" s="132"/>
      <c r="Q22" s="125"/>
      <c r="R22" s="126"/>
      <c r="S22" s="127"/>
      <c r="T22" s="128"/>
    </row>
    <row r="23" spans="1:20" ht="25.5">
      <c r="A23" s="41" t="s">
        <v>50</v>
      </c>
      <c r="B23" s="42" t="s">
        <v>63</v>
      </c>
      <c r="C23" s="46"/>
      <c r="D23" s="102"/>
      <c r="E23" s="16"/>
      <c r="F23" s="15"/>
      <c r="G23" s="26"/>
      <c r="H23" s="27"/>
      <c r="I23" s="28"/>
      <c r="J23" s="29"/>
      <c r="K23" s="66"/>
      <c r="L23" s="66"/>
      <c r="M23" s="133">
        <v>1055810</v>
      </c>
      <c r="N23" s="134"/>
      <c r="O23" s="131"/>
      <c r="P23" s="132"/>
      <c r="Q23" s="26"/>
      <c r="R23" s="27"/>
      <c r="S23" s="28"/>
      <c r="T23" s="29"/>
    </row>
    <row r="24" spans="1:20" ht="25.5">
      <c r="A24" s="14">
        <v>14</v>
      </c>
      <c r="B24" s="16" t="s">
        <v>27</v>
      </c>
      <c r="C24" s="46"/>
      <c r="D24" s="102"/>
      <c r="E24" s="16"/>
      <c r="F24" s="15"/>
      <c r="G24" s="125"/>
      <c r="H24" s="126"/>
      <c r="I24" s="127"/>
      <c r="J24" s="128"/>
      <c r="K24" s="66"/>
      <c r="L24" s="66"/>
      <c r="M24" s="133">
        <v>299123.75</v>
      </c>
      <c r="N24" s="134"/>
      <c r="O24" s="131"/>
      <c r="P24" s="132"/>
      <c r="Q24" s="125"/>
      <c r="R24" s="126"/>
      <c r="S24" s="127"/>
      <c r="T24" s="128"/>
    </row>
    <row r="25" spans="1:20" ht="26.25">
      <c r="A25" s="14">
        <v>15</v>
      </c>
      <c r="B25" s="17" t="s">
        <v>53</v>
      </c>
      <c r="C25" s="47"/>
      <c r="D25" s="102"/>
      <c r="E25" s="19"/>
      <c r="F25" s="15"/>
      <c r="G25" s="125"/>
      <c r="H25" s="126"/>
      <c r="I25" s="127"/>
      <c r="J25" s="128"/>
      <c r="K25" s="66"/>
      <c r="L25" s="66"/>
      <c r="M25" s="133">
        <v>334151</v>
      </c>
      <c r="N25" s="134"/>
      <c r="O25" s="131"/>
      <c r="P25" s="132"/>
      <c r="Q25" s="125"/>
      <c r="R25" s="126"/>
      <c r="S25" s="127"/>
      <c r="T25" s="128"/>
    </row>
    <row r="26" spans="1:20" ht="26.25">
      <c r="A26" s="41" t="s">
        <v>52</v>
      </c>
      <c r="B26" s="43" t="s">
        <v>64</v>
      </c>
      <c r="C26" s="46"/>
      <c r="D26" s="102"/>
      <c r="E26" s="19"/>
      <c r="F26" s="15"/>
      <c r="G26" s="26"/>
      <c r="H26" s="27"/>
      <c r="I26" s="28"/>
      <c r="J26" s="29"/>
      <c r="K26" s="66"/>
      <c r="L26" s="66"/>
      <c r="M26" s="133">
        <v>382407</v>
      </c>
      <c r="N26" s="134"/>
      <c r="O26" s="131"/>
      <c r="P26" s="132"/>
      <c r="Q26" s="26"/>
      <c r="R26" s="27"/>
      <c r="S26" s="28"/>
      <c r="T26" s="29"/>
    </row>
    <row r="27" spans="1:20" ht="26.25">
      <c r="A27" s="14">
        <v>16</v>
      </c>
      <c r="B27" s="17" t="s">
        <v>55</v>
      </c>
      <c r="C27" s="47"/>
      <c r="D27" s="102"/>
      <c r="E27" s="19"/>
      <c r="F27" s="15"/>
      <c r="G27" s="125"/>
      <c r="H27" s="126"/>
      <c r="I27" s="127"/>
      <c r="J27" s="128"/>
      <c r="K27" s="66"/>
      <c r="L27" s="66"/>
      <c r="M27" s="133">
        <v>5950</v>
      </c>
      <c r="N27" s="134"/>
      <c r="O27" s="131"/>
      <c r="P27" s="132"/>
      <c r="Q27" s="125"/>
      <c r="R27" s="126"/>
      <c r="S27" s="127"/>
      <c r="T27" s="128"/>
    </row>
    <row r="28" spans="1:20" ht="26.25">
      <c r="A28" s="41" t="s">
        <v>54</v>
      </c>
      <c r="B28" s="43" t="s">
        <v>65</v>
      </c>
      <c r="C28" s="46"/>
      <c r="D28" s="102"/>
      <c r="E28" s="19"/>
      <c r="F28" s="15"/>
      <c r="G28" s="26"/>
      <c r="H28" s="27"/>
      <c r="I28" s="28"/>
      <c r="J28" s="29"/>
      <c r="K28" s="66"/>
      <c r="L28" s="66"/>
      <c r="M28" s="133">
        <v>299123.75</v>
      </c>
      <c r="N28" s="134"/>
      <c r="O28" s="131"/>
      <c r="P28" s="132"/>
      <c r="Q28" s="26"/>
      <c r="R28" s="27"/>
      <c r="S28" s="28"/>
      <c r="T28" s="29"/>
    </row>
    <row r="29" spans="1:20" ht="25.5">
      <c r="A29" s="14">
        <v>17</v>
      </c>
      <c r="B29" s="18" t="s">
        <v>57</v>
      </c>
      <c r="C29" s="46"/>
      <c r="D29" s="102"/>
      <c r="E29" s="15"/>
      <c r="F29" s="15"/>
      <c r="G29" s="125"/>
      <c r="H29" s="126"/>
      <c r="I29" s="127"/>
      <c r="J29" s="128"/>
      <c r="K29" s="66"/>
      <c r="L29" s="66"/>
      <c r="M29" s="133">
        <v>858027</v>
      </c>
      <c r="N29" s="134"/>
      <c r="O29" s="131"/>
      <c r="P29" s="132"/>
      <c r="Q29" s="125"/>
      <c r="R29" s="126"/>
      <c r="S29" s="127"/>
      <c r="T29" s="128"/>
    </row>
    <row r="30" spans="1:20" ht="25.5">
      <c r="A30" s="41" t="s">
        <v>56</v>
      </c>
      <c r="B30" s="44" t="s">
        <v>66</v>
      </c>
      <c r="C30" s="46"/>
      <c r="D30" s="102"/>
      <c r="E30" s="15"/>
      <c r="F30" s="15"/>
      <c r="G30" s="26"/>
      <c r="H30" s="27"/>
      <c r="I30" s="28"/>
      <c r="J30" s="29"/>
      <c r="K30" s="66"/>
      <c r="L30" s="66"/>
      <c r="M30" s="133">
        <v>1055810</v>
      </c>
      <c r="N30" s="134"/>
      <c r="O30" s="131"/>
      <c r="P30" s="132"/>
      <c r="Q30" s="26"/>
      <c r="R30" s="27"/>
      <c r="S30" s="28"/>
      <c r="T30" s="29"/>
    </row>
    <row r="31" spans="1:20" ht="25.5">
      <c r="A31" s="14">
        <v>18</v>
      </c>
      <c r="B31" s="18" t="s">
        <v>58</v>
      </c>
      <c r="C31" s="46"/>
      <c r="D31" s="102"/>
      <c r="E31" s="15"/>
      <c r="F31" s="15"/>
      <c r="G31" s="125"/>
      <c r="H31" s="126"/>
      <c r="I31" s="127"/>
      <c r="J31" s="128"/>
      <c r="K31" s="66"/>
      <c r="L31" s="66"/>
      <c r="M31" s="133">
        <v>334151</v>
      </c>
      <c r="N31" s="134"/>
      <c r="O31" s="131"/>
      <c r="P31" s="132"/>
      <c r="Q31" s="125"/>
      <c r="R31" s="126"/>
      <c r="S31" s="127"/>
      <c r="T31" s="128"/>
    </row>
    <row r="32" spans="1:20" ht="25.5">
      <c r="A32" s="41" t="s">
        <v>59</v>
      </c>
      <c r="B32" s="44" t="s">
        <v>67</v>
      </c>
      <c r="C32" s="46"/>
      <c r="D32" s="102"/>
      <c r="E32" s="15"/>
      <c r="F32" s="15"/>
      <c r="G32" s="26"/>
      <c r="H32" s="27"/>
      <c r="I32" s="28"/>
      <c r="J32" s="29"/>
      <c r="K32" s="66"/>
      <c r="L32" s="66"/>
      <c r="M32" s="133">
        <v>382407</v>
      </c>
      <c r="N32" s="134"/>
      <c r="O32" s="36"/>
      <c r="P32" s="37"/>
      <c r="Q32" s="26"/>
      <c r="R32" s="27"/>
      <c r="S32" s="28"/>
      <c r="T32" s="29"/>
    </row>
    <row r="33" spans="1:20" ht="15">
      <c r="A33" s="14">
        <v>19</v>
      </c>
      <c r="B33" s="17" t="s">
        <v>61</v>
      </c>
      <c r="C33" s="47"/>
      <c r="D33" s="102"/>
      <c r="E33" s="19"/>
      <c r="F33" s="15"/>
      <c r="G33" s="125"/>
      <c r="H33" s="126"/>
      <c r="I33" s="127"/>
      <c r="J33" s="128"/>
      <c r="K33" s="66"/>
      <c r="L33" s="66"/>
      <c r="M33" s="133">
        <v>1089143</v>
      </c>
      <c r="N33" s="134"/>
      <c r="O33" s="131"/>
      <c r="P33" s="132"/>
      <c r="Q33" s="125"/>
      <c r="R33" s="126"/>
      <c r="S33" s="127"/>
      <c r="T33" s="128"/>
    </row>
    <row r="34" spans="1:20" ht="25.5">
      <c r="A34" s="41" t="s">
        <v>60</v>
      </c>
      <c r="B34" s="48" t="s">
        <v>68</v>
      </c>
      <c r="C34" s="46"/>
      <c r="D34" s="102"/>
      <c r="E34" s="19"/>
      <c r="F34" s="15"/>
      <c r="G34" s="26"/>
      <c r="H34" s="27"/>
      <c r="I34" s="28"/>
      <c r="J34" s="29"/>
      <c r="K34" s="66"/>
      <c r="L34" s="66"/>
      <c r="M34" s="133">
        <v>1228167</v>
      </c>
      <c r="N34" s="134"/>
      <c r="O34" s="131"/>
      <c r="P34" s="132"/>
      <c r="Q34" s="26"/>
      <c r="R34" s="27"/>
      <c r="S34" s="28"/>
      <c r="T34" s="29"/>
    </row>
    <row r="35" spans="1:20" ht="26.25">
      <c r="A35" s="14">
        <v>20</v>
      </c>
      <c r="B35" s="17" t="s">
        <v>28</v>
      </c>
      <c r="C35" s="52">
        <v>30948.91</v>
      </c>
      <c r="D35" s="102"/>
      <c r="E35" s="164">
        <v>125</v>
      </c>
      <c r="F35" s="165"/>
      <c r="G35" s="26"/>
      <c r="H35" s="27"/>
      <c r="I35" s="28"/>
      <c r="J35" s="29"/>
      <c r="K35" s="66"/>
      <c r="L35" s="66"/>
      <c r="M35" s="129">
        <v>299123.75</v>
      </c>
      <c r="N35" s="130"/>
      <c r="O35" s="166">
        <f>M35*E35</f>
        <v>37390468.75</v>
      </c>
      <c r="P35" s="167"/>
      <c r="Q35" s="26"/>
      <c r="R35" s="27"/>
      <c r="S35" s="28"/>
      <c r="T35" s="29"/>
    </row>
    <row r="36" spans="1:20" ht="27">
      <c r="A36" s="41">
        <v>21</v>
      </c>
      <c r="B36" s="43" t="s">
        <v>69</v>
      </c>
      <c r="C36" s="46"/>
      <c r="D36" s="103"/>
      <c r="E36" s="164">
        <v>182</v>
      </c>
      <c r="F36" s="165"/>
      <c r="G36" s="125"/>
      <c r="H36" s="126"/>
      <c r="I36" s="127"/>
      <c r="J36" s="128"/>
      <c r="K36" s="66"/>
      <c r="L36" s="66"/>
      <c r="M36" s="129">
        <v>5950</v>
      </c>
      <c r="N36" s="130"/>
      <c r="O36" s="131">
        <f>M36*E36</f>
        <v>1082900</v>
      </c>
      <c r="P36" s="132"/>
      <c r="Q36" s="125"/>
      <c r="R36" s="126"/>
      <c r="S36" s="127"/>
      <c r="T36" s="128"/>
    </row>
    <row r="37" spans="1:20" ht="15">
      <c r="A37" s="10" t="s">
        <v>18</v>
      </c>
      <c r="B37" s="11"/>
      <c r="C37" s="11"/>
      <c r="D37" s="11"/>
      <c r="E37" s="11"/>
      <c r="F37" s="11"/>
      <c r="G37" s="135"/>
      <c r="H37" s="136"/>
      <c r="I37" s="137"/>
      <c r="J37" s="138"/>
      <c r="K37" s="67"/>
      <c r="L37" s="67"/>
      <c r="M37" s="139"/>
      <c r="N37" s="140"/>
      <c r="O37" s="141">
        <f>SUM(O8:P36)</f>
        <v>376012976.46999997</v>
      </c>
      <c r="P37" s="142"/>
      <c r="Q37" s="135"/>
      <c r="R37" s="136"/>
      <c r="S37" s="137"/>
      <c r="T37" s="138"/>
    </row>
    <row r="38" spans="1:20" ht="15">
      <c r="A38" s="12" t="s">
        <v>19</v>
      </c>
      <c r="B38" s="11"/>
      <c r="C38" s="11"/>
      <c r="D38" s="11"/>
      <c r="E38" s="11"/>
      <c r="F38" s="11"/>
      <c r="G38" s="135"/>
      <c r="H38" s="136"/>
      <c r="I38" s="137"/>
      <c r="J38" s="138"/>
      <c r="K38" s="67"/>
      <c r="L38" s="67"/>
      <c r="M38" s="139"/>
      <c r="N38" s="140"/>
      <c r="O38" s="141">
        <f>O37*0.18</f>
        <v>67682335.7646</v>
      </c>
      <c r="P38" s="142"/>
      <c r="Q38" s="135"/>
      <c r="R38" s="136"/>
      <c r="S38" s="137"/>
      <c r="T38" s="138"/>
    </row>
    <row r="39" spans="1:20" ht="15">
      <c r="A39" s="10" t="s">
        <v>20</v>
      </c>
      <c r="B39" s="13"/>
      <c r="C39" s="13"/>
      <c r="D39" s="13"/>
      <c r="E39" s="13"/>
      <c r="F39" s="13"/>
      <c r="G39" s="135"/>
      <c r="H39" s="136"/>
      <c r="I39" s="137"/>
      <c r="J39" s="138"/>
      <c r="K39" s="67"/>
      <c r="L39" s="67"/>
      <c r="M39" s="139"/>
      <c r="N39" s="140"/>
      <c r="O39" s="141">
        <f>O37+O38</f>
        <v>443695312.23459995</v>
      </c>
      <c r="P39" s="142"/>
      <c r="Q39" s="135"/>
      <c r="R39" s="136"/>
      <c r="S39" s="137"/>
      <c r="T39" s="138"/>
    </row>
    <row r="40" spans="1:45" s="2" customFormat="1" ht="43.5" customHeight="1">
      <c r="A40" s="143" t="s">
        <v>34</v>
      </c>
      <c r="B40" s="144"/>
      <c r="C40" s="144"/>
      <c r="D40" s="144"/>
      <c r="E40" s="144"/>
      <c r="F40" s="145"/>
      <c r="G40" s="146" t="s">
        <v>3</v>
      </c>
      <c r="H40" s="147"/>
      <c r="I40" s="147"/>
      <c r="J40" s="148"/>
      <c r="K40" s="58"/>
      <c r="L40" s="58"/>
      <c r="M40" s="146" t="s">
        <v>3</v>
      </c>
      <c r="N40" s="147"/>
      <c r="O40" s="147"/>
      <c r="P40" s="148"/>
      <c r="Q40" s="146" t="s">
        <v>3</v>
      </c>
      <c r="R40" s="147"/>
      <c r="S40" s="147"/>
      <c r="T40" s="148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</row>
    <row r="41" spans="1:45" s="2" customFormat="1" ht="75.75" customHeight="1">
      <c r="A41" s="143" t="s">
        <v>30</v>
      </c>
      <c r="B41" s="144"/>
      <c r="C41" s="144"/>
      <c r="D41" s="144"/>
      <c r="E41" s="144"/>
      <c r="F41" s="145"/>
      <c r="G41" s="149" t="s">
        <v>35</v>
      </c>
      <c r="H41" s="150"/>
      <c r="I41" s="150"/>
      <c r="J41" s="151"/>
      <c r="K41" s="59"/>
      <c r="L41" s="59"/>
      <c r="M41" s="152" t="s">
        <v>40</v>
      </c>
      <c r="N41" s="153"/>
      <c r="O41" s="153"/>
      <c r="P41" s="154"/>
      <c r="Q41" s="152" t="s">
        <v>32</v>
      </c>
      <c r="R41" s="153"/>
      <c r="S41" s="153"/>
      <c r="T41" s="154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</row>
    <row r="42" spans="1:45" s="2" customFormat="1" ht="30.75" customHeight="1">
      <c r="A42" s="143" t="s">
        <v>38</v>
      </c>
      <c r="B42" s="144"/>
      <c r="C42" s="144"/>
      <c r="D42" s="144"/>
      <c r="E42" s="144"/>
      <c r="F42" s="145"/>
      <c r="G42" s="149" t="s">
        <v>5</v>
      </c>
      <c r="H42" s="150"/>
      <c r="I42" s="150"/>
      <c r="J42" s="151"/>
      <c r="K42" s="59"/>
      <c r="L42" s="59"/>
      <c r="M42" s="152" t="s">
        <v>39</v>
      </c>
      <c r="N42" s="153"/>
      <c r="O42" s="153"/>
      <c r="P42" s="154"/>
      <c r="Q42" s="149" t="s">
        <v>5</v>
      </c>
      <c r="R42" s="150"/>
      <c r="S42" s="150"/>
      <c r="T42" s="151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</row>
    <row r="43" spans="1:45" s="2" customFormat="1" ht="48" customHeight="1">
      <c r="A43" s="143" t="s">
        <v>33</v>
      </c>
      <c r="B43" s="144"/>
      <c r="C43" s="144"/>
      <c r="D43" s="144"/>
      <c r="E43" s="144"/>
      <c r="F43" s="145"/>
      <c r="G43" s="155" t="s">
        <v>31</v>
      </c>
      <c r="H43" s="156"/>
      <c r="I43" s="156"/>
      <c r="J43" s="157"/>
      <c r="K43" s="57"/>
      <c r="L43" s="57"/>
      <c r="M43" s="158" t="s">
        <v>0</v>
      </c>
      <c r="N43" s="158"/>
      <c r="O43" s="158"/>
      <c r="P43" s="158"/>
      <c r="Q43" s="155" t="s">
        <v>31</v>
      </c>
      <c r="R43" s="156"/>
      <c r="S43" s="156"/>
      <c r="T43" s="157"/>
      <c r="U43" s="20"/>
      <c r="V43" s="20"/>
      <c r="W43" s="20"/>
      <c r="X43" s="20"/>
      <c r="Y43" s="20"/>
      <c r="Z43" s="20"/>
      <c r="AA43" s="20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5" s="2" customFormat="1" ht="35.25" customHeight="1">
      <c r="A44" s="143" t="s">
        <v>2</v>
      </c>
      <c r="B44" s="144"/>
      <c r="C44" s="144"/>
      <c r="D44" s="144"/>
      <c r="E44" s="144"/>
      <c r="F44" s="145"/>
      <c r="G44" s="159" t="s">
        <v>1</v>
      </c>
      <c r="H44" s="160"/>
      <c r="I44" s="160"/>
      <c r="J44" s="161"/>
      <c r="K44" s="60"/>
      <c r="L44" s="60"/>
      <c r="M44" s="162" t="s">
        <v>1</v>
      </c>
      <c r="N44" s="162"/>
      <c r="O44" s="162"/>
      <c r="P44" s="162"/>
      <c r="Q44" s="159" t="s">
        <v>1</v>
      </c>
      <c r="R44" s="160"/>
      <c r="S44" s="160"/>
      <c r="T44" s="161"/>
      <c r="U44" s="20"/>
      <c r="V44" s="20"/>
      <c r="W44" s="20"/>
      <c r="X44" s="20"/>
      <c r="Y44" s="20"/>
      <c r="Z44" s="20"/>
      <c r="AA44" s="20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</row>
    <row r="45" spans="1:20" ht="23.25" customHeight="1">
      <c r="A45" s="163" t="s">
        <v>4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</row>
    <row r="46" spans="21:45" s="23" customFormat="1" ht="15"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21:45" s="23" customFormat="1" ht="15"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21:45" s="23" customFormat="1" ht="15"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21:45" s="23" customFormat="1" ht="15"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21:45" s="23" customFormat="1" ht="15"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21:45" s="23" customFormat="1" ht="15"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21:45" s="23" customFormat="1" ht="15"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21:45" s="23" customFormat="1" ht="15"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21:45" s="23" customFormat="1" ht="15"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21:45" s="23" customFormat="1" ht="15"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21:45" s="23" customFormat="1" ht="15"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21:45" s="23" customFormat="1" ht="15"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21:45" s="23" customFormat="1" ht="15"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21:45" s="23" customFormat="1" ht="15"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21:45" s="23" customFormat="1" ht="15"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21:45" s="23" customFormat="1" ht="15"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21:45" s="23" customFormat="1" ht="15"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</row>
    <row r="63" spans="21:45" s="23" customFormat="1" ht="15"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</row>
    <row r="64" spans="21:45" s="23" customFormat="1" ht="15"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</row>
    <row r="65" spans="21:45" s="23" customFormat="1" ht="15"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</row>
    <row r="66" spans="21:45" s="23" customFormat="1" ht="15"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</row>
    <row r="67" spans="21:45" s="23" customFormat="1" ht="15"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</row>
    <row r="68" spans="21:45" s="23" customFormat="1" ht="15"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</row>
    <row r="69" spans="21:45" s="23" customFormat="1" ht="15"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</row>
    <row r="70" spans="21:45" s="23" customFormat="1" ht="15"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</row>
    <row r="71" spans="21:45" s="23" customFormat="1" ht="15"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</row>
    <row r="72" spans="21:45" s="23" customFormat="1" ht="15"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</row>
    <row r="73" spans="21:45" s="23" customFormat="1" ht="15"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</row>
    <row r="74" spans="21:45" s="23" customFormat="1" ht="15"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</row>
    <row r="75" spans="21:45" s="23" customFormat="1" ht="15"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</row>
    <row r="76" spans="21:45" s="23" customFormat="1" ht="15"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</row>
    <row r="77" spans="21:45" s="23" customFormat="1" ht="15"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</row>
    <row r="78" spans="21:45" s="23" customFormat="1" ht="15"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</row>
    <row r="79" spans="21:45" s="23" customFormat="1" ht="15"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</row>
    <row r="80" spans="21:45" s="23" customFormat="1" ht="15"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21:45" s="23" customFormat="1" ht="15"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21:45" s="23" customFormat="1" ht="15"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</row>
    <row r="83" spans="21:45" s="23" customFormat="1" ht="15"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21:45" s="23" customFormat="1" ht="15"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</row>
    <row r="85" spans="21:45" s="23" customFormat="1" ht="15"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</row>
    <row r="86" spans="21:45" s="23" customFormat="1" ht="15"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</row>
    <row r="87" spans="21:45" s="23" customFormat="1" ht="15"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</row>
    <row r="88" spans="21:45" s="23" customFormat="1" ht="15"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</row>
    <row r="89" spans="21:45" s="23" customFormat="1" ht="15"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</row>
    <row r="90" spans="21:45" s="23" customFormat="1" ht="15"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</row>
    <row r="91" spans="21:45" s="23" customFormat="1" ht="15"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</row>
    <row r="92" spans="21:45" s="23" customFormat="1" ht="15"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</row>
    <row r="93" spans="21:45" s="23" customFormat="1" ht="15"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</row>
    <row r="94" spans="21:45" s="23" customFormat="1" ht="15"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</row>
    <row r="95" spans="21:45" s="23" customFormat="1" ht="15"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</row>
    <row r="96" spans="21:45" s="23" customFormat="1" ht="15"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</row>
    <row r="97" spans="21:45" s="23" customFormat="1" ht="15"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</row>
    <row r="98" spans="21:45" s="23" customFormat="1" ht="15"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</row>
    <row r="99" spans="21:45" s="23" customFormat="1" ht="15"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</row>
    <row r="100" spans="21:45" s="23" customFormat="1" ht="15"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</row>
    <row r="101" spans="21:45" s="23" customFormat="1" ht="15"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</row>
    <row r="102" spans="21:45" s="23" customFormat="1" ht="15"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</row>
    <row r="103" spans="21:45" s="23" customFormat="1" ht="15"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</row>
    <row r="104" spans="21:45" s="23" customFormat="1" ht="15"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</row>
    <row r="105" spans="21:45" s="23" customFormat="1" ht="15"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</row>
    <row r="106" spans="21:45" s="23" customFormat="1" ht="15"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</row>
    <row r="107" spans="21:45" s="23" customFormat="1" ht="15"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</row>
    <row r="108" spans="21:45" s="23" customFormat="1" ht="15"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</row>
    <row r="109" spans="21:45" s="23" customFormat="1" ht="15"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</row>
    <row r="110" spans="21:45" s="23" customFormat="1" ht="15"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</row>
    <row r="111" spans="21:45" s="23" customFormat="1" ht="15"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</row>
    <row r="112" spans="21:45" s="23" customFormat="1" ht="15"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</row>
    <row r="113" spans="21:45" s="23" customFormat="1" ht="15"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</row>
    <row r="114" spans="21:45" s="23" customFormat="1" ht="15"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</row>
    <row r="115" spans="21:45" s="23" customFormat="1" ht="15"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</row>
    <row r="116" spans="21:45" s="23" customFormat="1" ht="15"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</row>
    <row r="117" spans="21:45" s="23" customFormat="1" ht="15"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</row>
    <row r="118" spans="21:45" s="23" customFormat="1" ht="15"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</row>
    <row r="119" spans="21:45" s="23" customFormat="1" ht="15"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</row>
    <row r="120" spans="21:45" s="23" customFormat="1" ht="15"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</row>
    <row r="121" spans="21:45" s="23" customFormat="1" ht="15"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</row>
    <row r="122" spans="21:45" s="23" customFormat="1" ht="15"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</row>
    <row r="123" spans="21:45" s="23" customFormat="1" ht="15"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</row>
    <row r="124" spans="21:45" s="23" customFormat="1" ht="15"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</row>
    <row r="125" spans="21:45" s="23" customFormat="1" ht="15"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</row>
    <row r="126" spans="21:45" s="23" customFormat="1" ht="15"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</row>
    <row r="127" spans="21:45" s="23" customFormat="1" ht="15"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</row>
    <row r="128" spans="21:45" s="23" customFormat="1" ht="15"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</row>
    <row r="129" spans="21:45" s="23" customFormat="1" ht="15"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</row>
    <row r="130" spans="21:45" s="23" customFormat="1" ht="15"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</row>
    <row r="131" spans="21:45" s="23" customFormat="1" ht="15"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</row>
    <row r="132" spans="21:45" s="23" customFormat="1" ht="15"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</row>
    <row r="133" spans="21:45" s="23" customFormat="1" ht="15"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</row>
    <row r="134" spans="21:45" s="23" customFormat="1" ht="15"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</row>
    <row r="135" spans="21:45" s="23" customFormat="1" ht="15"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</row>
    <row r="136" spans="21:45" s="23" customFormat="1" ht="15"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21:45" s="23" customFormat="1" ht="15"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</row>
    <row r="138" spans="21:45" s="23" customFormat="1" ht="15"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21:45" s="23" customFormat="1" ht="15"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</row>
    <row r="140" spans="21:45" s="23" customFormat="1" ht="15"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</row>
    <row r="141" spans="21:45" s="23" customFormat="1" ht="15"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</row>
    <row r="142" spans="21:45" s="23" customFormat="1" ht="15"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</row>
    <row r="143" spans="21:45" s="23" customFormat="1" ht="15"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</row>
    <row r="144" spans="21:45" s="23" customFormat="1" ht="15"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</row>
    <row r="145" spans="21:45" s="23" customFormat="1" ht="15"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</row>
    <row r="146" spans="21:45" s="23" customFormat="1" ht="15"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</row>
    <row r="147" spans="21:45" s="23" customFormat="1" ht="15"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</row>
    <row r="148" spans="21:45" s="23" customFormat="1" ht="15"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</row>
    <row r="149" spans="21:45" s="23" customFormat="1" ht="15"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</row>
    <row r="150" spans="21:45" s="23" customFormat="1" ht="15"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</row>
    <row r="151" spans="21:45" s="23" customFormat="1" ht="15"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</row>
    <row r="152" spans="21:45" s="23" customFormat="1" ht="15"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</row>
    <row r="153" spans="21:45" s="23" customFormat="1" ht="15"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</row>
    <row r="154" spans="21:45" s="23" customFormat="1" ht="15"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</row>
    <row r="155" spans="21:45" s="23" customFormat="1" ht="15"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</row>
    <row r="156" spans="21:45" s="23" customFormat="1" ht="15"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</row>
    <row r="157" spans="21:45" s="23" customFormat="1" ht="15"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</row>
    <row r="158" spans="21:45" s="23" customFormat="1" ht="15"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</row>
    <row r="159" spans="21:45" s="23" customFormat="1" ht="15"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</row>
    <row r="160" spans="21:45" s="23" customFormat="1" ht="15"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</row>
    <row r="161" spans="21:45" s="23" customFormat="1" ht="15"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</row>
    <row r="162" spans="21:45" s="23" customFormat="1" ht="15"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</row>
    <row r="163" spans="21:45" s="23" customFormat="1" ht="15"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</row>
    <row r="164" spans="21:45" s="23" customFormat="1" ht="15"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</row>
    <row r="165" spans="21:45" s="23" customFormat="1" ht="15"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</row>
    <row r="166" spans="21:45" s="23" customFormat="1" ht="15"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</row>
    <row r="167" spans="21:45" s="23" customFormat="1" ht="15"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</row>
    <row r="168" spans="21:45" s="23" customFormat="1" ht="15"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</row>
    <row r="169" spans="21:45" s="23" customFormat="1" ht="15"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</row>
    <row r="170" spans="21:45" s="23" customFormat="1" ht="15"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</row>
    <row r="171" spans="21:45" s="23" customFormat="1" ht="15"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</row>
    <row r="172" spans="21:45" s="23" customFormat="1" ht="15"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</row>
    <row r="173" spans="21:45" s="23" customFormat="1" ht="15"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</row>
    <row r="174" spans="21:45" s="23" customFormat="1" ht="15"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</row>
    <row r="175" spans="21:45" s="23" customFormat="1" ht="15"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</row>
    <row r="176" spans="21:45" s="23" customFormat="1" ht="15"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</row>
    <row r="177" spans="21:45" s="23" customFormat="1" ht="15"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</row>
    <row r="178" spans="21:45" s="23" customFormat="1" ht="15"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</row>
    <row r="179" spans="21:45" s="23" customFormat="1" ht="15"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</row>
    <row r="180" spans="21:45" s="23" customFormat="1" ht="15"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</row>
    <row r="181" spans="21:45" s="23" customFormat="1" ht="15"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</row>
    <row r="182" spans="21:45" s="23" customFormat="1" ht="15"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</row>
    <row r="183" spans="21:45" s="23" customFormat="1" ht="15"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</row>
    <row r="184" spans="21:45" s="23" customFormat="1" ht="15"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</row>
    <row r="185" spans="21:45" s="23" customFormat="1" ht="15"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</row>
    <row r="186" spans="21:45" s="23" customFormat="1" ht="15"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</row>
    <row r="187" spans="21:45" s="23" customFormat="1" ht="15"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</row>
    <row r="188" spans="21:45" s="23" customFormat="1" ht="15"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</row>
    <row r="189" spans="21:45" s="23" customFormat="1" ht="15"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</row>
    <row r="190" spans="21:45" s="23" customFormat="1" ht="15"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</row>
    <row r="191" spans="21:45" s="23" customFormat="1" ht="15"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</row>
    <row r="192" spans="21:45" s="23" customFormat="1" ht="15"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</row>
    <row r="193" spans="21:45" s="23" customFormat="1" ht="15"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</row>
    <row r="194" spans="21:45" s="23" customFormat="1" ht="15"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</row>
    <row r="195" spans="21:45" s="23" customFormat="1" ht="15"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</row>
    <row r="196" spans="21:45" s="23" customFormat="1" ht="15"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</row>
    <row r="197" spans="21:45" s="23" customFormat="1" ht="15"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</row>
    <row r="198" spans="21:45" s="23" customFormat="1" ht="15"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</row>
    <row r="199" spans="21:45" s="23" customFormat="1" ht="15"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</row>
    <row r="200" spans="21:45" s="23" customFormat="1" ht="15"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</row>
    <row r="201" spans="21:45" s="23" customFormat="1" ht="15"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</row>
    <row r="202" spans="21:45" s="23" customFormat="1" ht="15"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</row>
  </sheetData>
  <sheetProtection/>
  <mergeCells count="201">
    <mergeCell ref="A5:A7"/>
    <mergeCell ref="B5:B7"/>
    <mergeCell ref="C5:C7"/>
    <mergeCell ref="E36:F36"/>
    <mergeCell ref="M32:N32"/>
    <mergeCell ref="M34:N34"/>
    <mergeCell ref="M26:N26"/>
    <mergeCell ref="G31:H31"/>
    <mergeCell ref="I31:J31"/>
    <mergeCell ref="M31:N31"/>
    <mergeCell ref="E35:F35"/>
    <mergeCell ref="M35:N35"/>
    <mergeCell ref="O35:P35"/>
    <mergeCell ref="G36:H36"/>
    <mergeCell ref="I36:J36"/>
    <mergeCell ref="M36:N36"/>
    <mergeCell ref="O36:P36"/>
    <mergeCell ref="O26:P26"/>
    <mergeCell ref="O23:P23"/>
    <mergeCell ref="M28:N28"/>
    <mergeCell ref="O28:P28"/>
    <mergeCell ref="M30:N30"/>
    <mergeCell ref="O30:P30"/>
    <mergeCell ref="A44:F44"/>
    <mergeCell ref="G44:J44"/>
    <mergeCell ref="M44:P44"/>
    <mergeCell ref="Q44:T44"/>
    <mergeCell ref="A45:T45"/>
    <mergeCell ref="M11:N11"/>
    <mergeCell ref="O11:P11"/>
    <mergeCell ref="M21:N21"/>
    <mergeCell ref="O21:P21"/>
    <mergeCell ref="M23:N23"/>
    <mergeCell ref="A42:F42"/>
    <mergeCell ref="G42:J42"/>
    <mergeCell ref="M42:P42"/>
    <mergeCell ref="Q42:T42"/>
    <mergeCell ref="A43:F43"/>
    <mergeCell ref="G43:J43"/>
    <mergeCell ref="M43:P43"/>
    <mergeCell ref="Q43:T43"/>
    <mergeCell ref="A40:F40"/>
    <mergeCell ref="G40:J40"/>
    <mergeCell ref="M40:P40"/>
    <mergeCell ref="Q40:T40"/>
    <mergeCell ref="A41:F41"/>
    <mergeCell ref="G41:J41"/>
    <mergeCell ref="M41:P41"/>
    <mergeCell ref="Q41:T41"/>
    <mergeCell ref="G39:H39"/>
    <mergeCell ref="I39:J39"/>
    <mergeCell ref="M39:N39"/>
    <mergeCell ref="O39:P39"/>
    <mergeCell ref="Q39:R39"/>
    <mergeCell ref="S39:T39"/>
    <mergeCell ref="G38:H38"/>
    <mergeCell ref="I38:J38"/>
    <mergeCell ref="M38:N38"/>
    <mergeCell ref="O38:P38"/>
    <mergeCell ref="Q38:R38"/>
    <mergeCell ref="S38:T38"/>
    <mergeCell ref="G37:H37"/>
    <mergeCell ref="I37:J37"/>
    <mergeCell ref="M37:N37"/>
    <mergeCell ref="O37:P37"/>
    <mergeCell ref="Q37:R37"/>
    <mergeCell ref="S37:T37"/>
    <mergeCell ref="Q36:R36"/>
    <mergeCell ref="S36:T36"/>
    <mergeCell ref="G33:H33"/>
    <mergeCell ref="I33:J33"/>
    <mergeCell ref="M33:N33"/>
    <mergeCell ref="O33:P33"/>
    <mergeCell ref="Q33:R33"/>
    <mergeCell ref="S33:T33"/>
    <mergeCell ref="O34:P34"/>
    <mergeCell ref="O31:P31"/>
    <mergeCell ref="Q31:R31"/>
    <mergeCell ref="S31:T31"/>
    <mergeCell ref="G29:H29"/>
    <mergeCell ref="I29:J29"/>
    <mergeCell ref="M29:N29"/>
    <mergeCell ref="O29:P29"/>
    <mergeCell ref="Q29:R29"/>
    <mergeCell ref="S29:T29"/>
    <mergeCell ref="G27:H27"/>
    <mergeCell ref="I27:J27"/>
    <mergeCell ref="M27:N27"/>
    <mergeCell ref="O27:P27"/>
    <mergeCell ref="Q27:R27"/>
    <mergeCell ref="S27:T27"/>
    <mergeCell ref="G25:H25"/>
    <mergeCell ref="I25:J25"/>
    <mergeCell ref="M25:N25"/>
    <mergeCell ref="O25:P25"/>
    <mergeCell ref="Q25:R25"/>
    <mergeCell ref="S25:T25"/>
    <mergeCell ref="G24:H24"/>
    <mergeCell ref="I24:J24"/>
    <mergeCell ref="M24:N24"/>
    <mergeCell ref="O24:P24"/>
    <mergeCell ref="Q24:R24"/>
    <mergeCell ref="S24:T24"/>
    <mergeCell ref="G22:H22"/>
    <mergeCell ref="I22:J22"/>
    <mergeCell ref="M22:N22"/>
    <mergeCell ref="O22:P22"/>
    <mergeCell ref="Q22:R22"/>
    <mergeCell ref="S22:T22"/>
    <mergeCell ref="G20:H20"/>
    <mergeCell ref="I20:J20"/>
    <mergeCell ref="M20:N20"/>
    <mergeCell ref="O20:P20"/>
    <mergeCell ref="Q20:R20"/>
    <mergeCell ref="S20:T20"/>
    <mergeCell ref="G19:H19"/>
    <mergeCell ref="I19:J19"/>
    <mergeCell ref="M19:N19"/>
    <mergeCell ref="O19:P19"/>
    <mergeCell ref="Q19:R19"/>
    <mergeCell ref="S19:T19"/>
    <mergeCell ref="G18:H18"/>
    <mergeCell ref="I18:J18"/>
    <mergeCell ref="M18:N18"/>
    <mergeCell ref="O18:P18"/>
    <mergeCell ref="Q18:R18"/>
    <mergeCell ref="S18:T18"/>
    <mergeCell ref="G17:H17"/>
    <mergeCell ref="I17:J17"/>
    <mergeCell ref="M17:N17"/>
    <mergeCell ref="O17:P17"/>
    <mergeCell ref="Q17:R17"/>
    <mergeCell ref="S17:T17"/>
    <mergeCell ref="G16:H16"/>
    <mergeCell ref="I16:J16"/>
    <mergeCell ref="M16:N16"/>
    <mergeCell ref="O16:P16"/>
    <mergeCell ref="Q16:R16"/>
    <mergeCell ref="S16:T16"/>
    <mergeCell ref="S14:T14"/>
    <mergeCell ref="G15:H15"/>
    <mergeCell ref="I15:J15"/>
    <mergeCell ref="M15:N15"/>
    <mergeCell ref="O15:P15"/>
    <mergeCell ref="Q15:R15"/>
    <mergeCell ref="S15:T15"/>
    <mergeCell ref="I13:J13"/>
    <mergeCell ref="M13:N13"/>
    <mergeCell ref="O13:P13"/>
    <mergeCell ref="Q13:R13"/>
    <mergeCell ref="S13:T13"/>
    <mergeCell ref="G14:H14"/>
    <mergeCell ref="I14:J14"/>
    <mergeCell ref="M14:N14"/>
    <mergeCell ref="O14:P14"/>
    <mergeCell ref="Q14:R14"/>
    <mergeCell ref="S10:T10"/>
    <mergeCell ref="G12:H12"/>
    <mergeCell ref="I12:J12"/>
    <mergeCell ref="M12:N12"/>
    <mergeCell ref="O12:P12"/>
    <mergeCell ref="Q12:R12"/>
    <mergeCell ref="S12:T12"/>
    <mergeCell ref="G11:H11"/>
    <mergeCell ref="I11:J11"/>
    <mergeCell ref="S8:T8"/>
    <mergeCell ref="G9:H9"/>
    <mergeCell ref="I9:J9"/>
    <mergeCell ref="M9:N9"/>
    <mergeCell ref="O9:P9"/>
    <mergeCell ref="Q9:R9"/>
    <mergeCell ref="S9:T9"/>
    <mergeCell ref="I8:J8"/>
    <mergeCell ref="M8:N8"/>
    <mergeCell ref="O8:P8"/>
    <mergeCell ref="Q8:R8"/>
    <mergeCell ref="G10:H10"/>
    <mergeCell ref="I10:J10"/>
    <mergeCell ref="M10:N10"/>
    <mergeCell ref="O10:P10"/>
    <mergeCell ref="Q10:R10"/>
    <mergeCell ref="Q5:T5"/>
    <mergeCell ref="G7:H7"/>
    <mergeCell ref="I7:J7"/>
    <mergeCell ref="M7:N7"/>
    <mergeCell ref="O7:P7"/>
    <mergeCell ref="Q7:R7"/>
    <mergeCell ref="S7:T7"/>
    <mergeCell ref="G5:L5"/>
    <mergeCell ref="G6:J6"/>
    <mergeCell ref="K6:L6"/>
    <mergeCell ref="G21:H21"/>
    <mergeCell ref="I21:J21"/>
    <mergeCell ref="B2:P2"/>
    <mergeCell ref="B3:P3"/>
    <mergeCell ref="D5:D7"/>
    <mergeCell ref="E5:F5"/>
    <mergeCell ref="M5:P5"/>
    <mergeCell ref="D8:D36"/>
    <mergeCell ref="G8:H8"/>
    <mergeCell ref="G13:H13"/>
  </mergeCells>
  <printOptions horizontalCentered="1"/>
  <pageMargins left="0.15748031496062992" right="0.1968503937007874" top="0.3937007874015748" bottom="0.2362204724409449" header="0.31496062992125984" footer="0.15748031496062992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view="pageBreakPreview" zoomScaleSheetLayoutView="100" workbookViewId="0" topLeftCell="A4">
      <selection activeCell="F10" sqref="F10:F17"/>
    </sheetView>
  </sheetViews>
  <sheetFormatPr defaultColWidth="9.140625" defaultRowHeight="15"/>
  <cols>
    <col min="1" max="1" width="7.00390625" style="75" customWidth="1"/>
    <col min="2" max="2" width="64.57421875" style="69" customWidth="1"/>
    <col min="3" max="3" width="12.57421875" style="69" customWidth="1"/>
    <col min="4" max="4" width="13.7109375" style="69" customWidth="1"/>
    <col min="5" max="5" width="12.140625" style="69" customWidth="1"/>
    <col min="6" max="6" width="14.8515625" style="69" customWidth="1"/>
    <col min="7" max="7" width="19.421875" style="69" customWidth="1"/>
    <col min="8" max="16384" width="9.140625" style="68" customWidth="1"/>
  </cols>
  <sheetData>
    <row r="1" spans="1:7" ht="25.5" customHeight="1">
      <c r="A1" s="86" t="s">
        <v>89</v>
      </c>
      <c r="B1" s="86"/>
      <c r="C1" s="85"/>
      <c r="D1" s="85"/>
      <c r="E1" s="86" t="s">
        <v>90</v>
      </c>
      <c r="F1" s="68"/>
      <c r="G1" s="85"/>
    </row>
    <row r="2" spans="1:7" ht="56.25" customHeight="1">
      <c r="A2" s="81"/>
      <c r="B2" s="174" t="s">
        <v>95</v>
      </c>
      <c r="C2" s="174"/>
      <c r="D2" s="174"/>
      <c r="E2" s="174"/>
      <c r="F2" s="174"/>
      <c r="G2" s="174"/>
    </row>
    <row r="3" spans="1:7" ht="25.5" customHeight="1">
      <c r="A3" s="81"/>
      <c r="B3" s="81"/>
      <c r="C3" s="81"/>
      <c r="D3" s="81"/>
      <c r="E3" s="81"/>
      <c r="F3" s="81"/>
      <c r="G3" s="81"/>
    </row>
    <row r="4" spans="1:7" ht="144" customHeight="1">
      <c r="A4" s="78" t="s">
        <v>6</v>
      </c>
      <c r="B4" s="79" t="s">
        <v>75</v>
      </c>
      <c r="C4" s="79" t="s">
        <v>83</v>
      </c>
      <c r="D4" s="79" t="s">
        <v>84</v>
      </c>
      <c r="E4" s="79" t="s">
        <v>85</v>
      </c>
      <c r="F4" s="80" t="s">
        <v>86</v>
      </c>
      <c r="G4" s="80" t="s">
        <v>87</v>
      </c>
    </row>
    <row r="5" spans="1:7" ht="32.25" customHeight="1">
      <c r="A5" s="176" t="s">
        <v>80</v>
      </c>
      <c r="B5" s="83" t="s">
        <v>76</v>
      </c>
      <c r="C5" s="82" t="s">
        <v>88</v>
      </c>
      <c r="D5" s="88">
        <v>6.6</v>
      </c>
      <c r="E5" s="179" t="s">
        <v>96</v>
      </c>
      <c r="F5" s="180" t="s">
        <v>98</v>
      </c>
      <c r="G5" s="87"/>
    </row>
    <row r="6" spans="1:7" ht="32.25" customHeight="1">
      <c r="A6" s="177"/>
      <c r="B6" s="83" t="s">
        <v>77</v>
      </c>
      <c r="C6" s="82" t="s">
        <v>88</v>
      </c>
      <c r="D6" s="88">
        <v>85.1</v>
      </c>
      <c r="E6" s="179"/>
      <c r="F6" s="181"/>
      <c r="G6" s="87"/>
    </row>
    <row r="7" spans="1:7" ht="32.25" customHeight="1">
      <c r="A7" s="177"/>
      <c r="B7" s="83" t="s">
        <v>97</v>
      </c>
      <c r="C7" s="82" t="s">
        <v>88</v>
      </c>
      <c r="D7" s="88">
        <v>220.3</v>
      </c>
      <c r="E7" s="179"/>
      <c r="F7" s="181"/>
      <c r="G7" s="87"/>
    </row>
    <row r="8" spans="1:7" ht="32.25" customHeight="1">
      <c r="A8" s="177"/>
      <c r="B8" s="83" t="s">
        <v>79</v>
      </c>
      <c r="C8" s="82" t="s">
        <v>88</v>
      </c>
      <c r="D8" s="88">
        <v>84.4</v>
      </c>
      <c r="E8" s="179"/>
      <c r="F8" s="181"/>
      <c r="G8" s="87"/>
    </row>
    <row r="9" spans="1:7" ht="32.25" customHeight="1">
      <c r="A9" s="178"/>
      <c r="B9" s="83" t="s">
        <v>78</v>
      </c>
      <c r="C9" s="82" t="s">
        <v>88</v>
      </c>
      <c r="D9" s="88">
        <v>53.3</v>
      </c>
      <c r="E9" s="179"/>
      <c r="F9" s="182"/>
      <c r="G9" s="87"/>
    </row>
    <row r="10" spans="1:7" ht="32.25" customHeight="1">
      <c r="A10" s="176" t="s">
        <v>81</v>
      </c>
      <c r="B10" s="83" t="s">
        <v>76</v>
      </c>
      <c r="C10" s="82" t="s">
        <v>88</v>
      </c>
      <c r="D10" s="88">
        <v>12.6</v>
      </c>
      <c r="E10" s="179"/>
      <c r="F10" s="180" t="s">
        <v>100</v>
      </c>
      <c r="G10" s="87"/>
    </row>
    <row r="11" spans="1:7" ht="32.25" customHeight="1">
      <c r="A11" s="177"/>
      <c r="B11" s="83" t="s">
        <v>77</v>
      </c>
      <c r="C11" s="82" t="s">
        <v>88</v>
      </c>
      <c r="D11" s="88">
        <v>232.2</v>
      </c>
      <c r="E11" s="179"/>
      <c r="F11" s="181"/>
      <c r="G11" s="87"/>
    </row>
    <row r="12" spans="1:7" ht="32.25" customHeight="1">
      <c r="A12" s="177"/>
      <c r="B12" s="83" t="s">
        <v>99</v>
      </c>
      <c r="C12" s="82" t="s">
        <v>88</v>
      </c>
      <c r="D12" s="88">
        <v>406.4</v>
      </c>
      <c r="E12" s="179"/>
      <c r="F12" s="181"/>
      <c r="G12" s="87"/>
    </row>
    <row r="13" spans="1:7" ht="32.25" customHeight="1">
      <c r="A13" s="177"/>
      <c r="B13" s="83" t="s">
        <v>78</v>
      </c>
      <c r="C13" s="82" t="s">
        <v>88</v>
      </c>
      <c r="D13" s="88">
        <v>107.2</v>
      </c>
      <c r="E13" s="179"/>
      <c r="F13" s="181"/>
      <c r="G13" s="87"/>
    </row>
    <row r="14" spans="1:7" ht="32.25" customHeight="1">
      <c r="A14" s="176" t="s">
        <v>82</v>
      </c>
      <c r="B14" s="83" t="s">
        <v>76</v>
      </c>
      <c r="C14" s="82" t="s">
        <v>88</v>
      </c>
      <c r="D14" s="88">
        <v>4.2</v>
      </c>
      <c r="E14" s="179"/>
      <c r="F14" s="181"/>
      <c r="G14" s="87"/>
    </row>
    <row r="15" spans="1:7" ht="32.25" customHeight="1">
      <c r="A15" s="177"/>
      <c r="B15" s="83" t="s">
        <v>77</v>
      </c>
      <c r="C15" s="82" t="s">
        <v>88</v>
      </c>
      <c r="D15" s="88">
        <v>52.5</v>
      </c>
      <c r="E15" s="179"/>
      <c r="F15" s="181"/>
      <c r="G15" s="87"/>
    </row>
    <row r="16" spans="1:7" ht="32.25" customHeight="1">
      <c r="A16" s="177"/>
      <c r="B16" s="83" t="s">
        <v>99</v>
      </c>
      <c r="C16" s="82" t="s">
        <v>88</v>
      </c>
      <c r="D16" s="88">
        <v>104.6</v>
      </c>
      <c r="E16" s="179"/>
      <c r="F16" s="181"/>
      <c r="G16" s="87"/>
    </row>
    <row r="17" spans="1:7" ht="32.25" customHeight="1">
      <c r="A17" s="177"/>
      <c r="B17" s="83" t="s">
        <v>78</v>
      </c>
      <c r="C17" s="82" t="s">
        <v>88</v>
      </c>
      <c r="D17" s="88">
        <v>27.6</v>
      </c>
      <c r="E17" s="179"/>
      <c r="F17" s="182"/>
      <c r="G17" s="87"/>
    </row>
    <row r="18" spans="1:7" s="69" customFormat="1" ht="35.25" customHeight="1">
      <c r="A18" s="175" t="s">
        <v>91</v>
      </c>
      <c r="B18" s="175"/>
      <c r="C18" s="175"/>
      <c r="D18" s="175"/>
      <c r="E18" s="175"/>
      <c r="F18" s="175"/>
      <c r="G18" s="175"/>
    </row>
    <row r="19" spans="1:7" ht="44.25" customHeight="1">
      <c r="A19" s="76"/>
      <c r="B19" s="77"/>
      <c r="C19" s="77"/>
      <c r="D19" s="77"/>
      <c r="E19" s="77"/>
      <c r="F19" s="77"/>
      <c r="G19" s="77"/>
    </row>
    <row r="20" spans="1:7" ht="33.75" customHeight="1">
      <c r="A20" s="70"/>
      <c r="B20" s="70" t="s">
        <v>73</v>
      </c>
      <c r="C20" s="70" t="s">
        <v>92</v>
      </c>
      <c r="D20" s="70"/>
      <c r="E20" s="70" t="s">
        <v>93</v>
      </c>
      <c r="F20" s="84"/>
      <c r="G20" s="84"/>
    </row>
    <row r="21" spans="1:7" ht="15">
      <c r="A21" s="71"/>
      <c r="B21" s="72"/>
      <c r="C21" s="72"/>
      <c r="D21" s="72"/>
      <c r="E21" s="72" t="s">
        <v>94</v>
      </c>
      <c r="F21" s="72"/>
      <c r="G21" s="72"/>
    </row>
    <row r="22" spans="1:7" ht="15">
      <c r="A22" s="73" t="s">
        <v>74</v>
      </c>
      <c r="B22" s="74"/>
      <c r="C22" s="74"/>
      <c r="D22" s="74"/>
      <c r="E22" s="74"/>
      <c r="F22" s="74"/>
      <c r="G22" s="74"/>
    </row>
  </sheetData>
  <sheetProtection/>
  <mergeCells count="8">
    <mergeCell ref="B2:G2"/>
    <mergeCell ref="A18:G18"/>
    <mergeCell ref="A5:A9"/>
    <mergeCell ref="A10:A13"/>
    <mergeCell ref="A14:A17"/>
    <mergeCell ref="E5:E17"/>
    <mergeCell ref="F5:F9"/>
    <mergeCell ref="F10:F17"/>
  </mergeCells>
  <printOptions/>
  <pageMargins left="0.4724409448818898" right="0.2362204724409449" top="0.5118110236220472" bottom="0.6299212598425197" header="0.15748031496062992" footer="0.15748031496062992"/>
  <pageSetup fitToHeight="0" fitToWidth="1" horizontalDpi="600" verticalDpi="600" orientation="portrait" paperSize="9" scale="6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2016-10-31T08:09:24Z</cp:lastPrinted>
  <dcterms:created xsi:type="dcterms:W3CDTF">2009-10-28T12:19:10Z</dcterms:created>
  <dcterms:modified xsi:type="dcterms:W3CDTF">2020-07-17T08:18:04Z</dcterms:modified>
  <cp:category/>
  <cp:version/>
  <cp:contentType/>
  <cp:contentStatus/>
</cp:coreProperties>
</file>