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180" windowHeight="11640" activeTab="0"/>
  </bookViews>
  <sheets>
    <sheet name="Приложение 1 Форма КП" sheetId="1" r:id="rId1"/>
    <sheet name="Приложение 1.1 Прейскурант" sheetId="2" r:id="rId2"/>
  </sheets>
  <externalReferences>
    <externalReference r:id="rId5"/>
  </externalReferences>
  <definedNames>
    <definedName name="_xlnm.Print_Area" localSheetId="0">'Приложение 1 Форма КП'!$A$1:$G$232</definedName>
    <definedName name="_xlnm.Print_Area" localSheetId="1">'Приложение 1.1 Прейскурант'!$A$1:$F$180</definedName>
  </definedNames>
  <calcPr fullCalcOnLoad="1"/>
</workbook>
</file>

<file path=xl/sharedStrings.xml><?xml version="1.0" encoding="utf-8"?>
<sst xmlns="http://schemas.openxmlformats.org/spreadsheetml/2006/main" count="727" uniqueCount="334">
  <si>
    <t>Должность</t>
  </si>
  <si>
    <t>Дата</t>
  </si>
  <si>
    <t>ЗПК-105</t>
  </si>
  <si>
    <t>ПГД-БК-100 (1 изд)</t>
  </si>
  <si>
    <t>ВП-135</t>
  </si>
  <si>
    <t>ВП-118</t>
  </si>
  <si>
    <t>ЗПКТ-105Н-ТВ</t>
  </si>
  <si>
    <t>ЗПРК-42С</t>
  </si>
  <si>
    <t>ЗПРК-54С, ЗПКМ-54-02ДН</t>
  </si>
  <si>
    <t>ПМИ-54</t>
  </si>
  <si>
    <t>ЗПКС-80-2</t>
  </si>
  <si>
    <t>ЗГРП-01-1</t>
  </si>
  <si>
    <t>ТШТ-35</t>
  </si>
  <si>
    <t>ТШТ-50</t>
  </si>
  <si>
    <t>ТШТ-65</t>
  </si>
  <si>
    <t>ТКО-50</t>
  </si>
  <si>
    <t>ТШТ-25</t>
  </si>
  <si>
    <t>ТРК-45</t>
  </si>
  <si>
    <t>ТРК-55</t>
  </si>
  <si>
    <t>ТРК-68</t>
  </si>
  <si>
    <t>ТКР-85</t>
  </si>
  <si>
    <t>ТРК-90</t>
  </si>
  <si>
    <t>ТРК-110</t>
  </si>
  <si>
    <t>ТРК-118</t>
  </si>
  <si>
    <t>ТРК-135</t>
  </si>
  <si>
    <t>ТРК-146</t>
  </si>
  <si>
    <t>ТДШ</t>
  </si>
  <si>
    <t>ВП-88</t>
  </si>
  <si>
    <t>ВП-92</t>
  </si>
  <si>
    <t>ВП-102</t>
  </si>
  <si>
    <t>ВП-110</t>
  </si>
  <si>
    <t>38C CleanPack, RDX (НКТ)</t>
  </si>
  <si>
    <t>34JL UltraJet HMX  (НКТ, 114мм)</t>
  </si>
  <si>
    <t>4505PowerJet, HMX (НКТ)</t>
  </si>
  <si>
    <t>4505UltraJet, HMX (НКТ)</t>
  </si>
  <si>
    <t>4505 HyperJet, RDX (НКТ)</t>
  </si>
  <si>
    <t>34JL UltraJet, HMX</t>
  </si>
  <si>
    <t>ВПШ-82</t>
  </si>
  <si>
    <t>ВПШ-102</t>
  </si>
  <si>
    <t>ВПШ-110</t>
  </si>
  <si>
    <t>ВПШ-118</t>
  </si>
  <si>
    <t>ВПШ-135</t>
  </si>
  <si>
    <t>ВПШ-146</t>
  </si>
  <si>
    <t>ВПШ-203</t>
  </si>
  <si>
    <t>ПВЦ2-110</t>
  </si>
  <si>
    <t>ПВЦ2-118</t>
  </si>
  <si>
    <t>ПВЦ2-135</t>
  </si>
  <si>
    <t>10м</t>
  </si>
  <si>
    <t>скважино-операция</t>
  </si>
  <si>
    <t xml:space="preserve">4.     </t>
  </si>
  <si>
    <t>Мега-П89 БО (НКТ, 114 мм)</t>
  </si>
  <si>
    <t>Подпись</t>
  </si>
  <si>
    <t>не включенные в перечень наименования (имеющиеся и планируемые к использованию участником тендера) просьба внести самостоятельно</t>
  </si>
  <si>
    <t>ТПК-50</t>
  </si>
  <si>
    <t>Перечень месторождений (работ)</t>
  </si>
  <si>
    <t>км / km</t>
  </si>
  <si>
    <t>сутки/day</t>
  </si>
  <si>
    <t>рейс/flight</t>
  </si>
  <si>
    <t>заряд / shot</t>
  </si>
  <si>
    <t>проба / sample</t>
  </si>
  <si>
    <r>
      <t xml:space="preserve">Единица измерения / </t>
    </r>
    <r>
      <rPr>
        <b/>
        <sz val="12"/>
        <color indexed="8"/>
        <rFont val="Calibri"/>
        <family val="2"/>
      </rPr>
      <t>UoM</t>
    </r>
  </si>
  <si>
    <r>
      <rPr>
        <sz val="12"/>
        <color indexed="8"/>
        <rFont val="Calibri"/>
        <family val="2"/>
      </rPr>
      <t>Количество/</t>
    </r>
    <r>
      <rPr>
        <b/>
        <sz val="12"/>
        <color indexed="8"/>
        <rFont val="Calibri"/>
        <family val="2"/>
      </rPr>
      <t>Quantity</t>
    </r>
  </si>
  <si>
    <r>
      <rPr>
        <sz val="12"/>
        <color indexed="8"/>
        <rFont val="Calibri"/>
        <family val="2"/>
      </rPr>
      <t xml:space="preserve">Итого без НДС, рубли / </t>
    </r>
    <r>
      <rPr>
        <b/>
        <sz val="12"/>
        <color indexed="8"/>
        <rFont val="Calibri"/>
        <family val="2"/>
      </rPr>
      <t>Total excl.VAT, RUR</t>
    </r>
  </si>
  <si>
    <r>
      <rPr>
        <sz val="12"/>
        <color indexed="8"/>
        <rFont val="Calibri"/>
        <family val="2"/>
      </rPr>
      <t xml:space="preserve">Комментарии / </t>
    </r>
    <r>
      <rPr>
        <b/>
        <sz val="12"/>
        <color indexed="8"/>
        <rFont val="Calibri"/>
        <family val="2"/>
      </rPr>
      <t>Remarks</t>
    </r>
  </si>
  <si>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 / hereby informs about its agreement to participate in the tender on the terms, stipulated in the above documents and, in case of deeming us the winner of the tender, to be awarded a contract for execution of jobs (services, delivery) under the subject of the tender in accordance with tender document requirements known to us and on the terms that we have listed in the present attachment.</t>
  </si>
  <si>
    <t>Коммерческое предложение / Commercial proposal</t>
  </si>
  <si>
    <t>для участия в тендере / for participation in the tender</t>
  </si>
  <si>
    <t xml:space="preserve"> (наименование тендера/ name of the tender)</t>
  </si>
  <si>
    <t>Генеральному директору / General Director</t>
  </si>
  <si>
    <t>Приложение №1 / Attachment # 1</t>
  </si>
  <si>
    <t>1.     Изучив приглашение к участию в тендере, техническое задание и другую тендерную документацию, предоставленную нам для участия в тендере / Having studied your invitation to participate in the tender, technical assignment and other tender documents, provided to us for participation in the tender</t>
  </si>
  <si>
    <t>(наименование организации-участника тендера/ bidder name)</t>
  </si>
  <si>
    <t>(предложения участника тендера по условиям, определенным в тендерной документации / bidder’s offer under terms, stipulated in the tender documents)</t>
  </si>
  <si>
    <t>5.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</si>
  <si>
    <t>7.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 We understand that you have the right not to accept any of the received commercial offers for consideration if it does not comply with requirements of the tender documents, as well as to cancel the tender at any of its stages, even after the winner has been selected.</t>
  </si>
  <si>
    <r>
      <t>2.     Общая стоимость нашего коммерческого предложения составляет (</t>
    </r>
    <r>
      <rPr>
        <i/>
        <sz val="12"/>
        <color indexed="10"/>
        <rFont val="Calibri"/>
        <family val="2"/>
      </rPr>
      <t>указать сумму прописью</t>
    </r>
    <r>
      <rPr>
        <sz val="12"/>
        <color indexed="8"/>
        <rFont val="Calibri"/>
        <family val="2"/>
      </rPr>
      <t>) рублей без НДС, а именно: / Total amount of our commercial proposal is (</t>
    </r>
    <r>
      <rPr>
        <sz val="12"/>
        <color indexed="10"/>
        <rFont val="Calibri"/>
        <family val="2"/>
      </rPr>
      <t>please indicate the amount in words</t>
    </r>
    <r>
      <rPr>
        <sz val="12"/>
        <color indexed="8"/>
        <rFont val="Calibri"/>
        <family val="2"/>
      </rPr>
      <t>) RUR excluding VAT, as follows:</t>
    </r>
  </si>
  <si>
    <t>6.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 /All terms of this commercial offer shall remain in force and obligatory for us within 60 calendar days starting from the day of provision of the commercial offer.</t>
  </si>
  <si>
    <t>3.     Условия оплаты: 100% - по факту выполнения, в течение 45 календарных дней после подписания акта выполненных работ. В период, установленный для оплаты работ, процент на сумму, подлежащую оплате, не начисляется. / Terms of payment: within 45 calendar days upon signature of the Act of handover &amp; acceptance). Within the period stipulated for payment for the Work, no interest shall be accrued onto the amount payable.</t>
  </si>
  <si>
    <t>Комментарии / Comments</t>
  </si>
  <si>
    <t>Ставка мобилизации/ демобилизации спецтехники на скважину по зимнику/ Rate of moblization/ demobilazation special equipment to the well by winter road</t>
  </si>
  <si>
    <t>км/km</t>
  </si>
  <si>
    <t>Ставка мобилизации/ демобилизации спецтехники по воде (баржа) / Rate of moblization/ demobilization of special equipment by river transport</t>
  </si>
  <si>
    <t>Ставка оплаты проезда техники по зимнику/ Rate for payment driving on winter road</t>
  </si>
  <si>
    <t>тонна/ ton</t>
  </si>
  <si>
    <t>Рабочая суточная ставка партии ГТИ */ daily working rate for geotechnical survey crew*</t>
  </si>
  <si>
    <t>сут/ day</t>
  </si>
  <si>
    <t>Рабочая суточная ставка партии по отбору и анализу шламовых проб */ daily working rate for cuttings sampling analysis crew*</t>
  </si>
  <si>
    <t>Рабочая суточная ставка партии (период испытания скважины) */ daily working rate of the crew (period of well testing)*</t>
  </si>
  <si>
    <t>скважино-операция/ job</t>
  </si>
  <si>
    <t>Ставка простоя для установки с 3-жильным кабелем (без каротажной бригады на месторождении)/  Rate of downtime of the unit with 3-core cable (without logging crew at the field)</t>
  </si>
  <si>
    <t>Ставка простоя для установки с 1-жильным кабелем (без каротажной бригады на месторождении)/  Rate of downtime of the unit with 1-core cable (without logging crew at the field)</t>
  </si>
  <si>
    <t>Ставка простоя промысловой партии/ Rate for downtime of field crew</t>
  </si>
  <si>
    <t>Ставка простоя комплексной партии/ Rate for downtime of composite crew</t>
  </si>
  <si>
    <t>Ставка за перевахтовку бригады (перевахтовка каждые 15/30 дней) автотранспортом / Rate for crew change (crew change every 15/30 days) by vehicle transport</t>
  </si>
  <si>
    <t>км/ km</t>
  </si>
  <si>
    <t>Ставка за перевахтовку бригады (перевахтовка каждые 15/30 дней) авиатранспортом /  Rate for crew change (crew change every 15/30 days) by avia transport</t>
  </si>
  <si>
    <t>час/ hour</t>
  </si>
  <si>
    <t>Охрана ВМ/ explosive storage security</t>
  </si>
  <si>
    <t>Свабирование/ swabbing</t>
  </si>
  <si>
    <t>операция/ operation</t>
  </si>
  <si>
    <t>Перфорация скважины (без зар.)/ well perforation (without shot)</t>
  </si>
  <si>
    <t>Установка взрывпакера (без зар.)/ setting explosive packer (without shots)</t>
  </si>
  <si>
    <t>Торпедирование (без зар.) / torpedoing (without shots)</t>
  </si>
  <si>
    <t>ВСП включая пять пунктов взрыва (включая интерпритацию)/ VSP survey including 5 points of explosion (including interpretation)</t>
  </si>
  <si>
    <t>ВСП включая три пунктов взрыва (включая интерпритацию)/ VSP survey including 3 points of explosion (including interpretation)</t>
  </si>
  <si>
    <t>Гироскопическая инклинометрия/ gyroscopic directional survey</t>
  </si>
  <si>
    <t>Гироскопическая инклинометрия малогабаритным гироскопом/ gyroscopic directional survey with small gyroscope</t>
  </si>
  <si>
    <t>Автономные манометры до 14 суток/ independent pressure gauges up to 14 days</t>
  </si>
  <si>
    <t>Автономные манометры свыше 14 суток, за каждые последующие сутки по одной заявке/ Independent pressure gauges for more tha 14 days for every following day according to the requisition</t>
  </si>
  <si>
    <t>Отбор глубинных проб/ downhole sampling</t>
  </si>
  <si>
    <t>1 контейнер/ 1 container</t>
  </si>
  <si>
    <t>Отбор глубинных проб до 3-х проб/ downhole samplingup to 3 samples</t>
  </si>
  <si>
    <t>Отбор глубинных проб свыше 3-х проб, за каждую последующую пробу по одной заявке/ downhole sampling more than 3 samplers, each next sample due to one requisition</t>
  </si>
  <si>
    <t>Привязка репера, отбивка забоя/ marker correlation, bottomhole tagging</t>
  </si>
  <si>
    <t>Запись профиля приемистости нагнетательного фонда/ record of profile log of water injection stock</t>
  </si>
  <si>
    <t>Предоставление вагона-дома для проживания персонала/ providing mobile housing unit for personnel accomodation</t>
  </si>
  <si>
    <t>заряд/charge</t>
  </si>
  <si>
    <t>ЗПК-89 АТ, плотность19-20 отв/м/density  19-20 holes/m</t>
  </si>
  <si>
    <t xml:space="preserve">ЗПК-102АТ,  плотность19-20 отв/м/density  19-20 </t>
  </si>
  <si>
    <t xml:space="preserve">ЗПК-73AT-01,  плотность19-20 отв/м/density  19-20 </t>
  </si>
  <si>
    <t xml:space="preserve">секция/ section </t>
  </si>
  <si>
    <t>комплект/ set</t>
  </si>
  <si>
    <t>38C CleanPack, RDX (кабель/cable)</t>
  </si>
  <si>
    <t>4621 PowerFlow, RDX (кабель/cable, 89мм)</t>
  </si>
  <si>
    <t>4621 PowerFlow, RDX (НКТ, 89мм/ tbg, 89 mm</t>
  </si>
  <si>
    <t>4621 PowerFlow, RDX (кабель/cable, 102мм)</t>
  </si>
  <si>
    <t>4621 PowerFlow, RDX (НКТ, 102мм/ tbg 102 mm)</t>
  </si>
  <si>
    <t>2906 PowerJet, HMX (кабель/cable)</t>
  </si>
  <si>
    <t>2906 PowerJet, HMX (НКТ/ tbg)</t>
  </si>
  <si>
    <t>2906 UltraJet, RDX (кабель/cable)</t>
  </si>
  <si>
    <t>2906 UltraJet, RDX (НКТ/ tbg)</t>
  </si>
  <si>
    <t>2006 PowerJet, HMX (кабель/cable, 51мм)</t>
  </si>
  <si>
    <t>3406 PowerJet, HMX (кабель/cable, 89 мм)</t>
  </si>
  <si>
    <t>3406 PowerJet, HMX (НКТ, 89 мм/ tbg 89 mm)</t>
  </si>
  <si>
    <t>3406 PowerJet, HMX (кабель/cable, 102 мм)</t>
  </si>
  <si>
    <t>3406 PowerJet, HMX (НКТ, 102 мм/ tbg, 102 mm)</t>
  </si>
  <si>
    <t>34JL UltraJet HMX  (кабель/cable, 89 мм)</t>
  </si>
  <si>
    <t>34JL UltraJet HMX  (НКТ, 89мм/ tbg, 89 mm/</t>
  </si>
  <si>
    <t>34JL UltraJet HMX  (кабель/cable, 102 мм)</t>
  </si>
  <si>
    <t>34JL UltraJet HMX  (НКТ, 102 мм/ tbg, 102 mm)</t>
  </si>
  <si>
    <t>34JL UltraJet HMX  (кабель/cable, 114 мм)</t>
  </si>
  <si>
    <t>4505 PowerJet, HMX (кабель/cable)</t>
  </si>
  <si>
    <t>4505 UltraJet, HMX (кабель/cable)</t>
  </si>
  <si>
    <t>4505 HyperJet, RDX (кабель/cable)</t>
  </si>
  <si>
    <t>Мега-П51 БО (кабель/cable)</t>
  </si>
  <si>
    <t xml:space="preserve">Мега-П51 БП (кабель/cable) </t>
  </si>
  <si>
    <t xml:space="preserve">Мега-П62БО (кабель/cable) </t>
  </si>
  <si>
    <t>Мега-П62 БП (кабель/cable)</t>
  </si>
  <si>
    <t>Мега-П73 БО (кабель/cable)</t>
  </si>
  <si>
    <t>Мега-П73 БО (НКТ/ tbg)</t>
  </si>
  <si>
    <t>Мега-П73 БП (кабель/cable)</t>
  </si>
  <si>
    <t>Мега-П73 БП (НКТ/ tbg)</t>
  </si>
  <si>
    <t>Мега-П89 БО (кабель/cable, 89 мм)</t>
  </si>
  <si>
    <t>Мега-П89 БО (НКТ, 89 мм/ tbg, 89 mm)</t>
  </si>
  <si>
    <t>Мега-П89 БО (кабель/cable, 102 мм)</t>
  </si>
  <si>
    <t>Мега-П89 БО (НКТ, 102 мм/ tbg, 102 mm)</t>
  </si>
  <si>
    <t>Мега-П89 БО (кабель/cable, 114 мм)</t>
  </si>
  <si>
    <t>Мега-П89 БО (НКТ, 114 мм/ tbg 114 mm)</t>
  </si>
  <si>
    <t>Мега-П89 БП (кабель/cable, 89 мм)</t>
  </si>
  <si>
    <t>Мега-П89 БП (НКТ, 89 мм/tbg, 89 mm)</t>
  </si>
  <si>
    <t>Мега-П89 БП (кабель/cable, 102 мм)</t>
  </si>
  <si>
    <t>Мега-П89 БП (НКТ, 102 мм/ tbg, 102 mm)</t>
  </si>
  <si>
    <t>Мега-П102 Б0 (кабель/cable)</t>
  </si>
  <si>
    <t>Мега-П102 БП (кабель/cable)</t>
  </si>
  <si>
    <t>Мега-П114 БО (кабель/cable)</t>
  </si>
  <si>
    <t>Мега-П114 БП (кабель/cable)</t>
  </si>
  <si>
    <t>указать количество единиц техники/ please indicate the number of vehicles</t>
  </si>
  <si>
    <t>Возможна другая единица измерения/It's possible to use differente type of MoU</t>
  </si>
  <si>
    <t>указать продолжительность вахты/ please indicate duration of crew change</t>
  </si>
  <si>
    <t>Рабочая суточная ставка (сметное содержание) промысловой партии  */ Daily working rate (estimated cost) of the field crew *</t>
  </si>
  <si>
    <t>Указать: пункт, откуда будет проходить мобилизация, количество единиц техники и т.п.</t>
  </si>
  <si>
    <t>Указать: количество перевахтовок в месяц (продолжительность вахты); пункт, откуда будет проходить перевахтовка; и т.п.</t>
  </si>
  <si>
    <t>Указать: пункт, куда будет проходить демобилизация, количество единиц техники и т.п.</t>
  </si>
  <si>
    <t>ООО «Норд Империал» / LLC "Nord Imperial"</t>
  </si>
  <si>
    <t>ООО "Норд Империал" / LLC Nord Imperial</t>
  </si>
  <si>
    <t>ООО "Альянснефтегаз" / LLC Allianceneftegaz</t>
  </si>
  <si>
    <t>операция / job</t>
  </si>
  <si>
    <t>Определения текущего Кн, hнефт, ВНК (СО-каротаж + ННК) / Survey to establish the current K-oil sat., h-oil, OWC (CO-logging + neutron logging)</t>
  </si>
  <si>
    <t>Лот № 1 / Lot # 1</t>
  </si>
  <si>
    <t>Указать: пункт, куда будет проходить демобилизация, и т.п.</t>
  </si>
  <si>
    <t>Итого общая сумма по Лоту № 1 для ООО "Альянснефтегаз", рубли, без НДС / 
Total amount under Lot # 1 for LLC Allianceneftegaz, RUR, excluding VAT</t>
  </si>
  <si>
    <t>Лот № 2 / Lot # 2</t>
  </si>
  <si>
    <t>Итого общая сумма по Лоту № 2 для ООО "Альянснефтегаз", рубли, без НДС / 
Total amount under Lot # 2 for LLC Allianceneftegaz, RUR, excluding VAT</t>
  </si>
  <si>
    <t>Лот № 3 / Lot # 3</t>
  </si>
  <si>
    <t>Итого стоимость коммерческого предложения по всем лотам для ООО "Норд Империал" и ООО «Альянснефтегаз», рублей, без НДС/ 
Total amount of the price bid for all Lots for LLC Nord Imperial and LLC “Allianceneftegaz”, RUR, excluding VAT</t>
  </si>
  <si>
    <t>Профиль приемистости нагнетательной скважины</t>
  </si>
  <si>
    <t>Демобилизация партии ГИС и геофизического подъемника с Майского месторождения (по зимнику)</t>
  </si>
  <si>
    <t>Перевахтовка компл. партии  и партии ГТИ - авто</t>
  </si>
  <si>
    <t>Итого общая сумма по Лоту № 3 для ООО "Норд Империал", рубли, без НДС / 
Total amount under Lot # 3 for LLC Nord Imperial, RUR, excluding VAT</t>
  </si>
  <si>
    <t>* стоимость ставок должна быть сформирована с учетом приложения 1.1 Прейскурант / * daily rates should be calculeted according to Attachment 1.1. Price list</t>
  </si>
  <si>
    <t>Приложение 1.1 к Коммерческому предложению / Attachment 1.1 to the Commercial proposal</t>
  </si>
  <si>
    <r>
      <rPr>
        <sz val="12"/>
        <color indexed="8"/>
        <rFont val="Calibri"/>
        <family val="2"/>
      </rPr>
      <t xml:space="preserve">Ставка работ при сметном содержании, без НДС, рубли  / </t>
    </r>
    <r>
      <rPr>
        <b/>
        <sz val="12"/>
        <color indexed="8"/>
        <rFont val="Calibri"/>
        <family val="2"/>
      </rPr>
      <t>Rates for work, excl.VAT, RUR</t>
    </r>
  </si>
  <si>
    <t>п/п</t>
  </si>
  <si>
    <r>
      <t xml:space="preserve">Ставки / </t>
    </r>
    <r>
      <rPr>
        <b/>
        <sz val="11"/>
        <color indexed="8"/>
        <rFont val="Calibri"/>
        <family val="2"/>
      </rPr>
      <t>Rates</t>
    </r>
  </si>
  <si>
    <r>
      <t xml:space="preserve">Единица измерения / </t>
    </r>
    <r>
      <rPr>
        <b/>
        <sz val="11"/>
        <color indexed="8"/>
        <rFont val="Calibri"/>
        <family val="2"/>
      </rPr>
      <t>UoM</t>
    </r>
  </si>
  <si>
    <r>
      <t xml:space="preserve">Ставка работ при сметном содер., цена за единицу, руб., без НДС
</t>
    </r>
    <r>
      <rPr>
        <b/>
        <sz val="11"/>
        <color indexed="8"/>
        <rFont val="Calibri"/>
        <family val="2"/>
      </rPr>
      <t>Rate for work, price per unit, in RUR without VAT</t>
    </r>
  </si>
  <si>
    <r>
      <t xml:space="preserve">Стоимость работ по заявкам, руб., без НДС
</t>
    </r>
    <r>
      <rPr>
        <b/>
        <sz val="11"/>
        <color indexed="8"/>
        <rFont val="Calibri"/>
        <family val="2"/>
      </rPr>
      <t>Cost of work by requisitions, in RUR without VAT</t>
    </r>
  </si>
  <si>
    <t>Ставка работы ВГ-2 (вышка геофизическая)
Rate of work of geophysical survey hoist (unit) VG-2</t>
  </si>
  <si>
    <t>Запись профиля притока / Inflow profile logging</t>
  </si>
  <si>
    <t>Запись КВД / Pressure buildup curve recording</t>
  </si>
  <si>
    <t>Комплекс работ по определение источника обводнения и технического состояния скважины</t>
  </si>
  <si>
    <t xml:space="preserve">Замер забойного давления и температуры / Measurement of BH pressure and temperature </t>
  </si>
  <si>
    <t>Контроль положения газонефтяного контакта пласта в обсаженной скважине / Monitoring of position of gas-oil contact level of formation cased hole</t>
  </si>
  <si>
    <t>ЗПК-89 АТ, плотность19-20 отв/м/density  19-20 holes/m (НКТ/ tbg)</t>
  </si>
  <si>
    <t>ЗПК-102АТ,  плотность19-20 отв/м/density  19-20 holes/m (НКТ/ tbg)</t>
  </si>
  <si>
    <t>ЗПК-73AT,  плотность19-20 отв/м/density  19-20 holes/m (НКТ/ tbg)</t>
  </si>
  <si>
    <t xml:space="preserve">ЗПК-102АТ, либо аналог,  плотность 6-10 отв/м/ or analogue, 6-10  holes/m </t>
  </si>
  <si>
    <t>ПКО-73, ПКО-89, ПКО-102 без зарядов</t>
  </si>
  <si>
    <t>метр/ meter</t>
  </si>
  <si>
    <t>ТКЛ-С 36</t>
  </si>
  <si>
    <t>Примечание:</t>
  </si>
  <si>
    <t xml:space="preserve"> - Стоимость охраны ВМ предъявляется к оплате при дежурстве отряда, по истечении 24 часов от времени начала работ по заявке.</t>
  </si>
  <si>
    <t>Рабочая суточная ставка отряда включает следующие виды каротажа:
Daily rate of crew includes the following types of logs:</t>
  </si>
  <si>
    <t>Комплексный отряд (период бурения скважины):
Complex crew (well drilling period):</t>
  </si>
  <si>
    <t xml:space="preserve"> - ПС
 - SP</t>
  </si>
  <si>
    <t xml:space="preserve"> - БКЗ (7 зондов)
 - Lateral log (7 probes)</t>
  </si>
  <si>
    <t xml:space="preserve"> - гамма каротаж
 - Gamma logging</t>
  </si>
  <si>
    <t xml:space="preserve"> - резистивиметрия
 - Resistivity logging</t>
  </si>
  <si>
    <t xml:space="preserve"> - боковой каротаж
 - Lateral log</t>
  </si>
  <si>
    <t xml:space="preserve"> - кавернометрия (профилеметрия)
 - Caliper (well profiling)</t>
  </si>
  <si>
    <t xml:space="preserve"> - индукционный каротаж (1 зонд) или ВИКИЗ
 - Induction log (1 probe) or VIKIZ log</t>
  </si>
  <si>
    <t xml:space="preserve"> - инклинометрия
 - Inclinometer</t>
  </si>
  <si>
    <t xml:space="preserve"> - двухзондовый нейтронный каротаж
 - two probe neutron log</t>
  </si>
  <si>
    <t xml:space="preserve"> - гамма-гамма плотностной каротаж
 - Gamma-gamma density log</t>
  </si>
  <si>
    <t xml:space="preserve"> - акустический каротаж (АКШ)
 - Sonic log</t>
  </si>
  <si>
    <t xml:space="preserve"> - спектральный гамма каротаж
 - Spectral gamma log</t>
  </si>
  <si>
    <t xml:space="preserve"> - АКЦ, СГДТ (оценка плотности цемента)
 - Sonic log, CBL (cement density metering)</t>
  </si>
  <si>
    <t xml:space="preserve"> - определение глубины забоя, корреляция
 - Establishing BH depth, correlation</t>
  </si>
  <si>
    <t xml:space="preserve"> - интерпретация данных каротажа
 - interpretation of logging data</t>
  </si>
  <si>
    <t xml:space="preserve"> - выполнение каротажа комплексами, обеспечивающими проведение всего ГИС за 3 СПО
 - logging in complexes ensuring record of all the geophysical surveys within 3 trips</t>
  </si>
  <si>
    <t>Промысловый отряд (период испытания скважины):
Production crew (well testing period)</t>
  </si>
  <si>
    <t xml:space="preserve"> - Перфорация
 - Perforation</t>
  </si>
  <si>
    <t xml:space="preserve"> - Определение профиля приемистости (в т.ч. на нагнетательном фонде скважин), притока, источника обводнения с применением лубрикаторного оборудования. Затраты времени на операцию по профилю приемистости не должны превышать 24 часа;
- Определение технического состояния ствола скважины с применением лубрикаторного оборудования;
- Все виды гидродинамических исследований скважин (КВД, КПД и.т.п.);
- Свабирование с применением разгрузочной штанги;
- Перфорация;
- Установка взрыв-пакера;
- Торпедирование;
- Установка цементной желонки;
- Привязка пакера / репера, отбивка забоя;
- Отбор глубинных проб.
 - Injectivity profile modification (including on injector well stock), influx, source of water cut with application of lubricating equipment. Time for pick-up profile should not more then 24 hours;
- Determining technical condition of wellbore with use of lubricator equipment;
- All types of hydrodynamic surveys of wells (pressure buildup, pressure drawdown etc.);
- Swabbing with application of pressure-relief rod;
- Perforation;
- Installation of explosive packer;
- Torpedoing (blast-off jobs);
- Setting of cementing bailer;
- Correlation of packer / marker, shooting of BH; 
- Bottom-hole sampling.</t>
  </si>
  <si>
    <t xml:space="preserve"> - Определение технического состояния ствола скважины с применением лубрикаторного оборудования;
 - Establishing wellbore condition with use of lubricator platform equipment</t>
  </si>
  <si>
    <t>А.В. Бакланову / A.V. Baklanov</t>
  </si>
  <si>
    <t>Проведение геофизических работ в скважинах ООО «Норд Империал» и ООО «Альянснефтегаз» в 2022-2023 годах (тендер № 68-2021) / 
Geophysical jobs in wells of LLC "Nord Imperial" and LLC “Allianceneftegaz” in 2022-2023 (tender # 68-2021)</t>
  </si>
  <si>
    <t>Скважина 579 Среднемайского нмр /
Well 579 of Middlemaiskoye field</t>
  </si>
  <si>
    <t>ИТОГО по Среднемайскому / Total for MiddleMaiskoye</t>
  </si>
  <si>
    <t>1 комплексная партия-бурение/1 integrated crew - drilling</t>
  </si>
  <si>
    <t>Партия ГТИ/Crew for Mud Log</t>
  </si>
  <si>
    <t>Партия по отбору шлама/Sludge sampling crew</t>
  </si>
  <si>
    <t>Каротаж на трубах в пилотном стволе / Tubing conveyed logging in pilot hole (автоном+ГГКп+АК)</t>
  </si>
  <si>
    <t>операция / operation</t>
  </si>
  <si>
    <t>Каротаж на трубах в эксплуатационной колонне перед бурением хвостовика /Tubing conveyed logging before drilling horizont (автоном+ГГКп+АК)</t>
  </si>
  <si>
    <t>Каротаж  на трубах в хвостовике (горизонт 1100м) /Tubing conveyed logging - horizont 1100m (автоном+ГГКп)</t>
  </si>
  <si>
    <t>Простой станции ГТИ / Mud logging unit stand-by</t>
  </si>
  <si>
    <t xml:space="preserve">Простой подъемника ГИС с 3-жильным кабелем / 3 Core Cable unit stand-by </t>
  </si>
  <si>
    <t>операция</t>
  </si>
  <si>
    <t>Мобилизация каротажного подъемника и партии  - авто</t>
  </si>
  <si>
    <t>Демобилизация каротажного подъемника и партии  - авто</t>
  </si>
  <si>
    <t>Скважина 205 Южно-Майского нмр /
Well 205 of South-Maiskoye field</t>
  </si>
  <si>
    <t>1 комплексная партия-испытание/1 integrated crew - testing</t>
  </si>
  <si>
    <t>Перфорация Ю14: ЗПК-89-АТ (НКТ, 89 мм/ tbg 89 mm) в 89 корпусе 5м по 20 отв./п.м.</t>
  </si>
  <si>
    <t>Освоение</t>
  </si>
  <si>
    <t>Доставка ПВР - авиа</t>
  </si>
  <si>
    <t>ИТОГО по скважине 205 Южно-Майского нмр / Total for well 205 of SouthMaiskoye field</t>
  </si>
  <si>
    <t>Скважина 125 Южно-Майского нмр /
Well 125 of South-Maiskoye field</t>
  </si>
  <si>
    <t>ИТОГО по скважине 125 Южно-Майского нмр / Total for well 125 of SouthMaiskoye field</t>
  </si>
  <si>
    <t>Каротаж на трубах в хвостовике (горизонт 800м) /Tubing conveyed logging - horizont 800m (автоном+ГГКп)</t>
  </si>
  <si>
    <t>Скважина 604 Снежного нмр /
Well 604 of Snezhnoye field</t>
  </si>
  <si>
    <t>ИТОГО по скважине 604 Снежного нмр / Total for well 604 of Snezhnoye field</t>
  </si>
  <si>
    <t>Мобилизация компл. партии ГИС и партии ГТИ (включая вагон ГТИ) - авто</t>
  </si>
  <si>
    <t>Перфорация Ю1: ЗПК-89-АТ (НКТ, 89 мм/ tbg 89 mm) в 89 корпусе 10м по 20 отв./п.м.</t>
  </si>
  <si>
    <t>Запись профиля приемистости / record of profile log of water injection</t>
  </si>
  <si>
    <t>Простой партии ГТИ / Mud logging unit stand-by</t>
  </si>
  <si>
    <t xml:space="preserve">Простой комплексной партии ГИС с 3-жильным кабелем / 3 Core Cable unit stand-by </t>
  </si>
  <si>
    <t>Доставка ПВР - авто</t>
  </si>
  <si>
    <t>Скважина 608 Снежного нмр /
Well 608 of Snezhnoye field</t>
  </si>
  <si>
    <t>ИТОГО по скважине 608 Снежного нмр / Total for well 608 of Snezhnoye field</t>
  </si>
  <si>
    <t>Перфорация Ю1: ЗПК-89-АТ (кабель, 89 мм/ cable 89 mm) в 89 корпусе 15м по 20 отв./п.м.</t>
  </si>
  <si>
    <t>Скважина 611 Снежного нмр /
Well 611 of Snezhnoye field</t>
  </si>
  <si>
    <t>ИТОГО по скважине 611 Снежного нмр / Total for well 611 of Snezhnoye field</t>
  </si>
  <si>
    <t>Демобилизация компл. Партии ГИС  и партии ГТИ (включая вагон ГТИ) - авто</t>
  </si>
  <si>
    <t>Лот № 4 / Lot # 4</t>
  </si>
  <si>
    <t>Демобилизация партии ГТИ  - авиа</t>
  </si>
  <si>
    <t>Перфорация PZ: ЗПК-89-АТ (кабель, 89 мм/ cable 89 mm)  в 89 корпусе 20м по 20 отв./п.м.</t>
  </si>
  <si>
    <t>ИТОГО по скважине 1 Средней площади / Total for well 1 of Srednyaya area</t>
  </si>
  <si>
    <t>Итого общая сумма по Лоту № 4 для ООО "Альянснефтегаз", рубли, без НДС / 
Total amount under Lot # 4 for LLC Allianceneftegaz, RUR, excluding VAT</t>
  </si>
  <si>
    <t>Лот № 5 / Lot # 5</t>
  </si>
  <si>
    <t>Скважина 3 Верхневасюганская площадь /
Well 3 of Uppervasyuganskaya area</t>
  </si>
  <si>
    <t>Перевахтовка компл. партии  ГИС и партии ГТИ - авиа</t>
  </si>
  <si>
    <t xml:space="preserve">Перевахтовка компл. партии  ГИС и партии ГТИ - авиа </t>
  </si>
  <si>
    <t>Перфорация Ю10:ЗПК-89-АТ (кабель, 89 мм/ cable 89 mm) в 89 корпусе 10м по 20 отв./п.м.</t>
  </si>
  <si>
    <t>ИТОГО по скважине 3 Верхневасюганской площади / Total for well 3 of Uppervasyuganskaya area</t>
  </si>
  <si>
    <t>Итого общая сумма по Лоту № 5 для ООО "Альянснефтегаз", рубли, без НДС / 
Total amount under Lot # 5 for LLC Allianceneftegaz, RUR, excluding VAT</t>
  </si>
  <si>
    <t>Лот № 6 / Lot # 6</t>
  </si>
  <si>
    <t>Промысловые ГИС на Снежном нмр /
Logging at Snezhnoye field</t>
  </si>
  <si>
    <t>Мобилизация партии ГИС и геофизического подъемника на Снежное месторождение (по зимнику)</t>
  </si>
  <si>
    <t>Демобилизация партии ГИС и геофизического подъемника со Снежного месторождения (по зимнику)</t>
  </si>
  <si>
    <t>ИТОГО по Снежному / 
Total for Snezhnoye field</t>
  </si>
  <si>
    <t>Промысловые ГИС на Двойном нмр /
Logging at Dvoinoye field</t>
  </si>
  <si>
    <t>Промысловые ГИС на Фестивальном нмр /
Logging at Festivalnoye field</t>
  </si>
  <si>
    <t>Мобилизация партии ГИС и геофизического подъемника на Двойное месторождение (по зимнику)</t>
  </si>
  <si>
    <t>Демобилизация партии ГИС и геофизического подъемника с Двойного месторождения (по зимнику)</t>
  </si>
  <si>
    <t>Мобилизация партии ГИС и геофизического подъемника на Фестивальное месторождение (по зимнику)</t>
  </si>
  <si>
    <t>Демобилизация партии ГИС и геофизического подъемника с Фестивального месторождения (по зимнику)</t>
  </si>
  <si>
    <t>ИТОГО по Двойному нмр/ 
Total for Dvoinoye field</t>
  </si>
  <si>
    <t>ИТОГО по Фестивальному  нмр/ 
Total for Festivalnoye field</t>
  </si>
  <si>
    <t>Итого общая сумма по Лоту № 6 для ООО "Норд Империал", рубли, без НДС / 
Total amount under Lot # 6 for LLC Nord Imperial, RUR, excluding VAT</t>
  </si>
  <si>
    <t>Промысловые ГИС на Майском нмр /
Logging at Maiskoye field</t>
  </si>
  <si>
    <t>Мобилизация партии ГИС и геофизического подъемника на Майское нмр (по зимнику)</t>
  </si>
  <si>
    <t>Перфорация скважины (без зарядов) / well perforation (without shots)</t>
  </si>
  <si>
    <t>Заряды: Мега-П89-БП (или аналогичные) в 89 корпусе на кабеле</t>
  </si>
  <si>
    <t>Замер забойного давления и температуры</t>
  </si>
  <si>
    <r>
      <t>Перфорация Ю1</t>
    </r>
    <r>
      <rPr>
        <sz val="12"/>
        <rFont val="Calibri"/>
        <family val="2"/>
      </rPr>
      <t>:ЗПК-89-АТ (кабель, 89 мм/ cable 89 mm) в 89 корпусе 10м по 20 отв./п.м.</t>
    </r>
  </si>
  <si>
    <r>
      <t>Перевахтовка компл. партии  и партии ГТИ а</t>
    </r>
    <r>
      <rPr>
        <sz val="12"/>
        <rFont val="Calibri"/>
        <family val="2"/>
      </rPr>
      <t>виатранспортом /  Rate for crew change by avia transport</t>
    </r>
  </si>
  <si>
    <t>Отбор глубинных проб (до 3-х штук)</t>
  </si>
  <si>
    <r>
      <t xml:space="preserve">Ставка за перевахтовку бригады </t>
    </r>
    <r>
      <rPr>
        <sz val="12"/>
        <rFont val="Calibri"/>
        <family val="2"/>
      </rPr>
      <t>авиатранспортом /  Rate for crew change by avia transport</t>
    </r>
  </si>
  <si>
    <r>
      <t>Демобилизация каротажного подъемника и партии ГИС  -</t>
    </r>
    <r>
      <rPr>
        <sz val="12"/>
        <rFont val="Calibri"/>
        <family val="2"/>
      </rPr>
      <t xml:space="preserve"> авто</t>
    </r>
  </si>
  <si>
    <r>
      <t xml:space="preserve">Демобилизация вагончика и партии ГТИ - </t>
    </r>
    <r>
      <rPr>
        <sz val="12"/>
        <rFont val="Calibri"/>
        <family val="2"/>
      </rPr>
      <t xml:space="preserve">авто </t>
    </r>
  </si>
  <si>
    <t>Указать: пункт, откуда будет проходить доставка</t>
  </si>
  <si>
    <r>
      <t xml:space="preserve">Мобилизация компл. партии ГИС и партии ГТИ (включая вагон ГТИ) - </t>
    </r>
    <r>
      <rPr>
        <sz val="12"/>
        <rFont val="Calibri"/>
        <family val="2"/>
      </rPr>
      <t>авто</t>
    </r>
  </si>
  <si>
    <r>
      <t xml:space="preserve">Демобилизация геофизического подъемника и вагона ГТИ  - </t>
    </r>
    <r>
      <rPr>
        <sz val="12"/>
        <rFont val="Calibri"/>
        <family val="2"/>
      </rPr>
      <t>авто</t>
    </r>
  </si>
  <si>
    <t>Перфорация Ю1: ЗПК-89-АТ (кабель, 89 мм/ cable 89 mm) в 89 корпусе 10м по 20 отв./п.м.</t>
  </si>
  <si>
    <t>Перфорация PZ: ЗПК-89-АТ (кабель, 89 мм/ cable 89 mm) в 89 корпусе 20м по 20 отв./п.м.</t>
  </si>
  <si>
    <t>Определение текущего Кн, hнефт, ВНК (СО-каротаж + ННК)</t>
  </si>
  <si>
    <t>Доставка взрывчатых материалов (ВМ) авто (по зимнику)</t>
  </si>
  <si>
    <t>ИТОГО по скважине Майского нмр/ 
Total for Maiskoye field</t>
  </si>
  <si>
    <t>Промысловые ГИС на Южно-Майском нмр /
Logging at South-Maiskoye field</t>
  </si>
  <si>
    <t>Мобилизация партии ГИС и геофизического подъемника на Ю-Майское нмр (по зимнику)</t>
  </si>
  <si>
    <t>Демобилизация партии ГИС и геофизического подъемника с Ю-Майского месторождения (по зимнику)</t>
  </si>
  <si>
    <t>ИТОГО по скважине Южно-Майского нмр/ 
Total for South-Maiskoye field</t>
  </si>
  <si>
    <t>Итого общая сумма по Лоту № 6 для ООО "Альянснефтегаз", рубли, без НДС / 
Total amount under Lot # 6 for LLC Allianceneftegaz, RUR, excluding VAT</t>
  </si>
  <si>
    <t>Итого общая сумма по Лоту № 6 для ООО "Норд Ипериал" и ООО "Альянснефтегаз", рубли, без НДС / 
Total amount under Lot # 6 for LLC Nord Imperial and LLC Allianceneftegaz, RUR, excluding VAT</t>
  </si>
  <si>
    <t>Лот № 7 / Lot # 7</t>
  </si>
  <si>
    <t>Промысловые ГИС на скважине 697 Майского нмр /
Logging in well 697 of Maiskoye field</t>
  </si>
  <si>
    <t>ИТОГО по скважине 697 Майского нмр / 
Total for well 697 of Maiskoye field</t>
  </si>
  <si>
    <t>Выполнение комплекса работ для горизонтальной скважины с вызовом притока (профиль притока, определение источника обводнения, оценка технического состояния колонны) с использованием азотной установки</t>
  </si>
  <si>
    <t>Итого общая сумма по Лоту № 7 для ООО "Альянснефтегаз", рубли, без НДС / 
Total amount under Lot # 7 for LLC Allianceneftegaz, RUR, excluding VAT</t>
  </si>
  <si>
    <t>Прейскурант на проведение геофизических работ в скважинах ООО «Норд Империал» и ООО «Альянснефтегаз» в 2022-2023 годах (тендер № 68-2021) / 
Price list for Geophysical jobs in wells of LLC "Nord Imperial" and LLC “Allianceneftegaz” in 2022-2023 (tender # 68-2021)</t>
  </si>
  <si>
    <t xml:space="preserve"> - в период отсутствия работ после установки спецтехники на скважину до возможности ее вывоза дни простоя оплачиваются по ставкам, указанным в п.п. 8, 9 за сутки (простой НДС не облагается).</t>
  </si>
  <si>
    <r>
      <rPr>
        <b/>
        <i/>
        <sz val="12"/>
        <color indexed="8"/>
        <rFont val="Calibri"/>
        <family val="2"/>
      </rPr>
      <t xml:space="preserve">REMARKS: </t>
    </r>
    <r>
      <rPr>
        <i/>
        <sz val="12"/>
        <color indexed="8"/>
        <rFont val="Calibri"/>
        <family val="2"/>
      </rPr>
      <t xml:space="preserve">
 - The period of no work available after tech. support vehicles start to work on the well until it becomes possible to transport shall be paid at the rates specified in items 8, 9 per day (VAT not applied).
 - Cost of security shall be billed in case of standby of the crew, upon expiry of 24 hours from the start of work under the work requisition.</t>
    </r>
  </si>
  <si>
    <t>Скважина 1 Средней площадь /
Well 1 of Srednyaya area</t>
  </si>
  <si>
    <t>В случае технической невозможности проведения ГИС на кабеле</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</si>
</sst>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dd/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0.000"/>
    <numFmt numFmtId="188" formatCode="[$-419]mmmm\ yyyy;@"/>
    <numFmt numFmtId="189" formatCode="_-* #,##0.000_р_._-;\-* #,##0.000_р_._-;_-* &quot;-&quot;??_р_._-;_-@_-"/>
    <numFmt numFmtId="190" formatCode="0.0000"/>
    <numFmt numFmtId="191" formatCode="#,##0.00\ _₽"/>
  </numFmts>
  <fonts count="65">
    <font>
      <sz val="11"/>
      <color theme="1"/>
      <name val="Calibri"/>
      <family val="2"/>
    </font>
    <font>
      <sz val="11"/>
      <color indexed="8"/>
      <name val="Calibri"/>
      <family val="2"/>
    </font>
    <font>
      <sz val="10"/>
      <name val="Arial CYR"/>
      <family val="0"/>
    </font>
    <font>
      <sz val="12"/>
      <color indexed="8"/>
      <name val="Calibri"/>
      <family val="2"/>
    </font>
    <font>
      <b/>
      <sz val="12"/>
      <color indexed="8"/>
      <name val="Calibri"/>
      <family val="2"/>
    </font>
    <font>
      <sz val="12"/>
      <name val="Calibri"/>
      <family val="2"/>
    </font>
    <font>
      <sz val="12"/>
      <color indexed="10"/>
      <name val="Calibri"/>
      <family val="2"/>
    </font>
    <font>
      <i/>
      <sz val="12"/>
      <color indexed="10"/>
      <name val="Calibri"/>
      <family val="2"/>
    </font>
    <font>
      <b/>
      <sz val="11"/>
      <color indexed="8"/>
      <name val="Calibri"/>
      <family val="2"/>
    </font>
    <font>
      <i/>
      <sz val="12"/>
      <color indexed="8"/>
      <name val="Calibri"/>
      <family val="2"/>
    </font>
    <font>
      <b/>
      <i/>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12"/>
      <color indexed="8"/>
      <name val="Calibri"/>
      <family val="2"/>
    </font>
    <font>
      <b/>
      <sz val="12"/>
      <name val="Calibri"/>
      <family val="2"/>
    </font>
    <font>
      <b/>
      <sz val="14"/>
      <name val="Calibri"/>
      <family val="2"/>
    </font>
    <font>
      <b/>
      <sz val="12"/>
      <color indexed="10"/>
      <name val="Calibri"/>
      <family val="2"/>
    </font>
    <font>
      <i/>
      <sz val="11"/>
      <color indexed="8"/>
      <name val="Calibri"/>
      <family val="2"/>
    </font>
    <font>
      <b/>
      <i/>
      <sz val="11"/>
      <color indexed="8"/>
      <name val="Calibri"/>
      <family val="2"/>
    </font>
    <font>
      <sz val="10"/>
      <color indexed="8"/>
      <name val="Calibri"/>
      <family val="2"/>
    </font>
    <font>
      <b/>
      <sz val="14"/>
      <color indexed="8"/>
      <name val="Calibri"/>
      <family val="2"/>
    </font>
    <font>
      <i/>
      <u val="single"/>
      <sz val="12"/>
      <color indexed="8"/>
      <name val="Calibri"/>
      <family val="2"/>
    </font>
    <font>
      <i/>
      <u val="single"/>
      <sz val="11"/>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
      <i/>
      <sz val="12"/>
      <color theme="1"/>
      <name val="Calibri"/>
      <family val="2"/>
    </font>
    <font>
      <b/>
      <u val="single"/>
      <sz val="12"/>
      <color theme="1"/>
      <name val="Calibri"/>
      <family val="2"/>
    </font>
    <font>
      <b/>
      <sz val="12"/>
      <color theme="1"/>
      <name val="Calibri"/>
      <family val="2"/>
    </font>
    <font>
      <b/>
      <sz val="12"/>
      <color rgb="FFFF0000"/>
      <name val="Calibri"/>
      <family val="2"/>
    </font>
    <font>
      <sz val="11"/>
      <color rgb="FF000000"/>
      <name val="Calibri"/>
      <family val="2"/>
    </font>
    <font>
      <i/>
      <sz val="11"/>
      <color rgb="FF000000"/>
      <name val="Calibri"/>
      <family val="2"/>
    </font>
    <font>
      <i/>
      <sz val="12"/>
      <color rgb="FFFF0000"/>
      <name val="Calibri"/>
      <family val="2"/>
    </font>
    <font>
      <b/>
      <i/>
      <sz val="11"/>
      <color theme="1"/>
      <name val="Calibri"/>
      <family val="2"/>
    </font>
    <font>
      <sz val="10"/>
      <color theme="1"/>
      <name val="Calibri"/>
      <family val="2"/>
    </font>
    <font>
      <b/>
      <sz val="14"/>
      <color theme="1"/>
      <name val="Calibri"/>
      <family val="2"/>
    </font>
    <font>
      <i/>
      <u val="single"/>
      <sz val="12"/>
      <color theme="1"/>
      <name val="Calibri"/>
      <family val="2"/>
    </font>
    <font>
      <i/>
      <u val="single"/>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top style="thin"/>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lignment/>
      <protection/>
    </xf>
    <xf numFmtId="188" fontId="0"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0" fontId="51" fillId="32" borderId="0" applyNumberFormat="0" applyBorder="0" applyAlignment="0" applyProtection="0"/>
  </cellStyleXfs>
  <cellXfs count="169">
    <xf numFmtId="0" fontId="0" fillId="0" borderId="0" xfId="0" applyFont="1" applyAlignment="1">
      <alignment/>
    </xf>
    <xf numFmtId="0" fontId="52" fillId="0" borderId="0" xfId="0" applyFont="1" applyAlignment="1">
      <alignment wrapText="1"/>
    </xf>
    <xf numFmtId="171" fontId="4" fillId="7" borderId="10" xfId="62" applyFont="1" applyFill="1" applyBorder="1" applyAlignment="1">
      <alignment horizontal="center" vertical="center" wrapText="1"/>
    </xf>
    <xf numFmtId="171" fontId="52" fillId="7" borderId="10" xfId="0" applyNumberFormat="1" applyFont="1" applyFill="1" applyBorder="1" applyAlignment="1">
      <alignment vertical="center"/>
    </xf>
    <xf numFmtId="171" fontId="53" fillId="0" borderId="10" xfId="0" applyNumberFormat="1" applyFont="1" applyFill="1" applyBorder="1" applyAlignment="1">
      <alignment vertical="center" wrapText="1"/>
    </xf>
    <xf numFmtId="0" fontId="52" fillId="0" borderId="0" xfId="0" applyFont="1" applyAlignment="1">
      <alignment horizontal="left" vertical="top"/>
    </xf>
    <xf numFmtId="0" fontId="52" fillId="0" borderId="0" xfId="0" applyFont="1" applyBorder="1" applyAlignment="1">
      <alignment horizontal="left" vertical="top"/>
    </xf>
    <xf numFmtId="0" fontId="52" fillId="0" borderId="0" xfId="0" applyFont="1" applyAlignment="1">
      <alignment/>
    </xf>
    <xf numFmtId="0" fontId="52" fillId="0" borderId="0" xfId="0" applyFont="1" applyAlignment="1">
      <alignment horizontal="right"/>
    </xf>
    <xf numFmtId="0" fontId="52" fillId="0" borderId="0" xfId="0" applyFont="1" applyAlignment="1">
      <alignment horizontal="center"/>
    </xf>
    <xf numFmtId="0" fontId="52" fillId="0" borderId="0" xfId="0" applyFont="1" applyAlignment="1">
      <alignment horizontal="left" vertical="top" wrapText="1"/>
    </xf>
    <xf numFmtId="0" fontId="54" fillId="0" borderId="0" xfId="0" applyFont="1" applyAlignment="1">
      <alignment vertical="center" wrapText="1"/>
    </xf>
    <xf numFmtId="0" fontId="52" fillId="0" borderId="0" xfId="0" applyFont="1" applyAlignment="1">
      <alignment horizontal="justify"/>
    </xf>
    <xf numFmtId="0" fontId="52" fillId="0" borderId="11" xfId="0" applyFont="1" applyBorder="1" applyAlignment="1">
      <alignment/>
    </xf>
    <xf numFmtId="0" fontId="55" fillId="0" borderId="10" xfId="0" applyFont="1" applyBorder="1" applyAlignment="1">
      <alignment horizontal="center" vertical="center" wrapText="1"/>
    </xf>
    <xf numFmtId="171" fontId="4" fillId="7" borderId="10" xfId="62" applyFont="1" applyFill="1" applyBorder="1" applyAlignment="1">
      <alignment horizontal="center" vertical="center" wrapText="1"/>
    </xf>
    <xf numFmtId="0" fontId="52" fillId="0" borderId="10" xfId="0" applyFont="1" applyBorder="1" applyAlignment="1">
      <alignment horizontal="center" vertical="center"/>
    </xf>
    <xf numFmtId="49" fontId="4" fillId="7" borderId="10" xfId="62" applyNumberFormat="1" applyFont="1" applyFill="1" applyBorder="1" applyAlignment="1">
      <alignment horizontal="center" vertical="center"/>
    </xf>
    <xf numFmtId="0" fontId="27" fillId="5" borderId="10" xfId="0" applyNumberFormat="1" applyFont="1" applyFill="1" applyBorder="1" applyAlignment="1">
      <alignment vertical="center" wrapText="1"/>
    </xf>
    <xf numFmtId="0" fontId="52" fillId="0" borderId="10" xfId="0" applyFont="1" applyBorder="1" applyAlignment="1">
      <alignment wrapText="1"/>
    </xf>
    <xf numFmtId="0" fontId="52" fillId="0" borderId="0" xfId="0" applyFont="1" applyBorder="1" applyAlignment="1">
      <alignment/>
    </xf>
    <xf numFmtId="0" fontId="52" fillId="0" borderId="0" xfId="0" applyFont="1" applyFill="1" applyAlignment="1">
      <alignment/>
    </xf>
    <xf numFmtId="0" fontId="52" fillId="0" borderId="0" xfId="0" applyFont="1" applyFill="1" applyBorder="1" applyAlignment="1">
      <alignment/>
    </xf>
    <xf numFmtId="0" fontId="52" fillId="0" borderId="0" xfId="0" applyFont="1" applyBorder="1" applyAlignment="1">
      <alignment horizontal="left" vertical="top" wrapText="1"/>
    </xf>
    <xf numFmtId="0" fontId="52" fillId="0" borderId="0" xfId="0" applyFont="1" applyAlignment="1">
      <alignment horizontal="justify" wrapText="1"/>
    </xf>
    <xf numFmtId="0" fontId="52" fillId="0" borderId="11" xfId="0" applyFont="1" applyBorder="1" applyAlignment="1">
      <alignment wrapText="1"/>
    </xf>
    <xf numFmtId="0" fontId="52" fillId="0" borderId="0" xfId="0" applyFont="1" applyBorder="1" applyAlignment="1">
      <alignment wrapText="1"/>
    </xf>
    <xf numFmtId="0" fontId="52" fillId="0" borderId="0" xfId="0" applyFont="1" applyAlignment="1">
      <alignment horizontal="justify" vertical="top" wrapText="1"/>
    </xf>
    <xf numFmtId="49" fontId="4" fillId="7" borderId="10" xfId="0" applyNumberFormat="1" applyFont="1" applyFill="1" applyBorder="1" applyAlignment="1">
      <alignment horizontal="center" vertical="center" wrapText="1"/>
    </xf>
    <xf numFmtId="171" fontId="4" fillId="0" borderId="10" xfId="60" applyFont="1" applyFill="1" applyBorder="1" applyAlignment="1">
      <alignment horizontal="center" vertical="center" wrapText="1"/>
    </xf>
    <xf numFmtId="171" fontId="55" fillId="0" borderId="10" xfId="0" applyNumberFormat="1" applyFont="1" applyFill="1" applyBorder="1" applyAlignment="1">
      <alignment vertical="center"/>
    </xf>
    <xf numFmtId="49" fontId="3" fillId="7" borderId="10" xfId="62" applyNumberFormat="1" applyFont="1" applyFill="1" applyBorder="1" applyAlignment="1">
      <alignment horizontal="center" vertical="center"/>
    </xf>
    <xf numFmtId="0" fontId="52" fillId="0" borderId="12"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189" fontId="55" fillId="7" borderId="10" xfId="0" applyNumberFormat="1" applyFont="1" applyFill="1" applyBorder="1" applyAlignment="1">
      <alignment vertical="center"/>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52" fillId="0" borderId="10" xfId="0" applyFont="1" applyFill="1" applyBorder="1" applyAlignment="1">
      <alignment wrapText="1"/>
    </xf>
    <xf numFmtId="0" fontId="52" fillId="0" borderId="10" xfId="0" applyFont="1" applyBorder="1" applyAlignment="1">
      <alignment horizontal="center" vertical="center" wrapText="1"/>
    </xf>
    <xf numFmtId="0" fontId="52" fillId="0" borderId="10" xfId="0" applyFont="1" applyBorder="1" applyAlignment="1">
      <alignment vertical="center" wrapText="1"/>
    </xf>
    <xf numFmtId="0" fontId="52" fillId="0" borderId="12" xfId="0" applyFont="1" applyBorder="1" applyAlignment="1">
      <alignment horizontal="center" vertical="center" wrapText="1"/>
    </xf>
    <xf numFmtId="0" fontId="52" fillId="0" borderId="12" xfId="0" applyFont="1" applyBorder="1" applyAlignment="1">
      <alignment horizontal="left" vertical="center" wrapText="1"/>
    </xf>
    <xf numFmtId="0" fontId="52" fillId="0" borderId="10" xfId="0" applyFont="1" applyFill="1" applyBorder="1" applyAlignment="1">
      <alignment horizontal="center" vertical="center"/>
    </xf>
    <xf numFmtId="0" fontId="3" fillId="0" borderId="10" xfId="53" applyNumberFormat="1" applyFont="1" applyBorder="1" applyAlignment="1">
      <alignment horizontal="center" vertical="center" wrapText="1"/>
      <protection/>
    </xf>
    <xf numFmtId="0" fontId="52" fillId="0" borderId="10" xfId="53" applyNumberFormat="1" applyFont="1" applyBorder="1" applyAlignment="1">
      <alignment horizontal="left" vertical="center" wrapText="1"/>
      <protection/>
    </xf>
    <xf numFmtId="0" fontId="52" fillId="0" borderId="10" xfId="53" applyNumberFormat="1" applyFont="1" applyBorder="1" applyAlignment="1">
      <alignment vertical="center" wrapText="1"/>
      <protection/>
    </xf>
    <xf numFmtId="0" fontId="52" fillId="0" borderId="10" xfId="53" applyNumberFormat="1" applyFont="1" applyFill="1" applyBorder="1" applyAlignment="1">
      <alignment horizontal="center" vertical="center" wrapText="1"/>
      <protection/>
    </xf>
    <xf numFmtId="0" fontId="3" fillId="0" borderId="10" xfId="53" applyNumberFormat="1" applyFont="1" applyFill="1" applyBorder="1" applyAlignment="1">
      <alignment horizontal="center" vertical="center" wrapText="1"/>
      <protection/>
    </xf>
    <xf numFmtId="1" fontId="3" fillId="0" borderId="10" xfId="53" applyNumberFormat="1" applyFont="1" applyFill="1" applyBorder="1" applyAlignment="1">
      <alignment horizontal="center" vertical="center" wrapText="1"/>
      <protection/>
    </xf>
    <xf numFmtId="3" fontId="3" fillId="0" borderId="10" xfId="53" applyNumberFormat="1" applyFont="1" applyFill="1" applyBorder="1" applyAlignment="1">
      <alignment horizontal="center" vertical="center" wrapText="1"/>
      <protection/>
    </xf>
    <xf numFmtId="3" fontId="3" fillId="0" borderId="10" xfId="53" applyNumberFormat="1" applyFont="1" applyBorder="1" applyAlignment="1">
      <alignment horizontal="center" vertical="center" wrapText="1"/>
      <protection/>
    </xf>
    <xf numFmtId="1" fontId="3" fillId="0" borderId="10" xfId="53" applyNumberFormat="1" applyFont="1" applyBorder="1" applyAlignment="1">
      <alignment horizontal="center" vertical="center" wrapText="1"/>
      <protection/>
    </xf>
    <xf numFmtId="0" fontId="5" fillId="0" borderId="10" xfId="53" applyNumberFormat="1" applyFont="1" applyFill="1" applyBorder="1" applyAlignment="1">
      <alignment vertical="center" wrapText="1"/>
      <protection/>
    </xf>
    <xf numFmtId="0" fontId="52" fillId="0" borderId="10" xfId="53" applyNumberFormat="1" applyFont="1" applyFill="1" applyBorder="1" applyAlignment="1">
      <alignment vertical="center" wrapText="1"/>
      <protection/>
    </xf>
    <xf numFmtId="0" fontId="28" fillId="0" borderId="10" xfId="0" applyFont="1" applyFill="1" applyBorder="1" applyAlignment="1">
      <alignment horizontal="center"/>
    </xf>
    <xf numFmtId="0" fontId="5" fillId="0" borderId="10" xfId="53" applyNumberFormat="1" applyFont="1" applyFill="1" applyBorder="1" applyAlignment="1">
      <alignment vertical="center" wrapText="1"/>
      <protection/>
    </xf>
    <xf numFmtId="171" fontId="55" fillId="0" borderId="10" xfId="60" applyFont="1" applyFill="1" applyBorder="1" applyAlignment="1">
      <alignment horizontal="center" vertical="center" wrapText="1"/>
    </xf>
    <xf numFmtId="189" fontId="55" fillId="0" borderId="10" xfId="0" applyNumberFormat="1" applyFont="1" applyFill="1" applyBorder="1" applyAlignment="1">
      <alignment vertical="center"/>
    </xf>
    <xf numFmtId="0" fontId="52" fillId="0" borderId="0" xfId="0" applyFont="1" applyAlignment="1">
      <alignment horizontal="center"/>
    </xf>
    <xf numFmtId="0" fontId="53" fillId="0" borderId="10" xfId="0" applyFont="1" applyBorder="1" applyAlignment="1">
      <alignment wrapText="1"/>
    </xf>
    <xf numFmtId="0" fontId="53" fillId="0" borderId="13" xfId="0" applyFont="1" applyBorder="1" applyAlignment="1">
      <alignment horizontal="center" wrapText="1"/>
    </xf>
    <xf numFmtId="0" fontId="52" fillId="0" borderId="10" xfId="0" applyFont="1" applyBorder="1" applyAlignment="1">
      <alignment horizontal="center"/>
    </xf>
    <xf numFmtId="0" fontId="53" fillId="0" borderId="10" xfId="0" applyFont="1" applyBorder="1" applyAlignment="1">
      <alignment horizontal="center" wrapText="1"/>
    </xf>
    <xf numFmtId="0" fontId="56" fillId="0" borderId="0" xfId="0" applyFont="1" applyAlignment="1">
      <alignment/>
    </xf>
    <xf numFmtId="171" fontId="4" fillId="0" borderId="10" xfId="62" applyFont="1" applyFill="1" applyBorder="1" applyAlignment="1">
      <alignment horizontal="center" vertical="center" wrapText="1"/>
    </xf>
    <xf numFmtId="0" fontId="55" fillId="0" borderId="0" xfId="0" applyFont="1" applyFill="1" applyBorder="1" applyAlignment="1">
      <alignment horizontal="right" vertical="center" wrapText="1"/>
    </xf>
    <xf numFmtId="171" fontId="55" fillId="0" borderId="0" xfId="60" applyFont="1" applyFill="1" applyBorder="1" applyAlignment="1">
      <alignment horizontal="center" vertical="center" wrapText="1"/>
    </xf>
    <xf numFmtId="189" fontId="55" fillId="0" borderId="0" xfId="0" applyNumberFormat="1" applyFont="1" applyFill="1" applyBorder="1" applyAlignment="1">
      <alignment vertical="center"/>
    </xf>
    <xf numFmtId="171" fontId="52" fillId="0" borderId="10" xfId="0" applyNumberFormat="1" applyFont="1" applyBorder="1" applyAlignment="1">
      <alignment horizontal="center" vertical="center" wrapText="1"/>
    </xf>
    <xf numFmtId="0" fontId="3" fillId="7" borderId="10" xfId="53" applyNumberFormat="1" applyFont="1" applyFill="1" applyBorder="1" applyAlignment="1">
      <alignment horizontal="center" vertical="center" wrapText="1"/>
      <protection/>
    </xf>
    <xf numFmtId="3" fontId="3" fillId="7" borderId="10" xfId="53" applyNumberFormat="1" applyFont="1" applyFill="1" applyBorder="1" applyAlignment="1">
      <alignment horizontal="center" vertical="center" wrapText="1"/>
      <protection/>
    </xf>
    <xf numFmtId="171" fontId="53" fillId="7" borderId="10" xfId="0" applyNumberFormat="1" applyFont="1" applyFill="1" applyBorder="1" applyAlignment="1">
      <alignment vertical="center" wrapText="1"/>
    </xf>
    <xf numFmtId="0" fontId="52" fillId="7" borderId="10" xfId="0" applyFont="1" applyFill="1" applyBorder="1" applyAlignment="1">
      <alignment horizontal="center" vertical="center"/>
    </xf>
    <xf numFmtId="0" fontId="52" fillId="5" borderId="10" xfId="0" applyFont="1" applyFill="1" applyBorder="1" applyAlignment="1">
      <alignment horizontal="center" vertical="center"/>
    </xf>
    <xf numFmtId="0" fontId="3" fillId="5" borderId="10" xfId="53" applyNumberFormat="1" applyFont="1" applyFill="1" applyBorder="1" applyAlignment="1">
      <alignment horizontal="center" vertical="center" wrapText="1"/>
      <protection/>
    </xf>
    <xf numFmtId="171" fontId="4" fillId="5" borderId="10" xfId="62" applyFont="1" applyFill="1" applyBorder="1" applyAlignment="1">
      <alignment horizontal="center" vertical="center" wrapText="1"/>
    </xf>
    <xf numFmtId="3" fontId="3" fillId="5" borderId="10" xfId="53" applyNumberFormat="1" applyFont="1" applyFill="1" applyBorder="1" applyAlignment="1">
      <alignment horizontal="center" vertical="center" wrapText="1"/>
      <protection/>
    </xf>
    <xf numFmtId="171" fontId="53" fillId="5" borderId="10" xfId="0" applyNumberFormat="1" applyFont="1" applyFill="1" applyBorder="1" applyAlignment="1">
      <alignment vertical="center" wrapText="1"/>
    </xf>
    <xf numFmtId="0" fontId="27" fillId="5" borderId="10" xfId="0" applyNumberFormat="1" applyFont="1" applyFill="1" applyBorder="1" applyAlignment="1">
      <alignment horizontal="left" vertical="center" wrapText="1"/>
    </xf>
    <xf numFmtId="0" fontId="0" fillId="0" borderId="10" xfId="0" applyFont="1" applyFill="1" applyBorder="1" applyAlignment="1">
      <alignment horizontal="center" vertical="center"/>
    </xf>
    <xf numFmtId="4" fontId="57" fillId="0" borderId="10" xfId="62" applyNumberFormat="1" applyFont="1" applyFill="1" applyBorder="1" applyAlignment="1">
      <alignment horizontal="right" vertical="center" wrapText="1"/>
    </xf>
    <xf numFmtId="171" fontId="57" fillId="0" borderId="10" xfId="62" applyFont="1" applyFill="1" applyBorder="1" applyAlignment="1">
      <alignment horizontal="center" vertical="center" wrapText="1" shrinkToFit="1"/>
    </xf>
    <xf numFmtId="4" fontId="57" fillId="0" borderId="14" xfId="62" applyNumberFormat="1" applyFont="1" applyFill="1" applyBorder="1" applyAlignment="1">
      <alignment horizontal="right" vertical="center" wrapText="1"/>
    </xf>
    <xf numFmtId="171" fontId="0" fillId="0" borderId="10" xfId="62" applyFont="1" applyFill="1" applyBorder="1" applyAlignment="1">
      <alignment horizontal="center" vertical="center" wrapText="1" shrinkToFit="1"/>
    </xf>
    <xf numFmtId="4" fontId="0" fillId="0" borderId="10" xfId="0" applyNumberFormat="1" applyFont="1" applyFill="1" applyBorder="1" applyAlignment="1">
      <alignment horizontal="right" vertical="center" wrapText="1"/>
    </xf>
    <xf numFmtId="4" fontId="1" fillId="0" borderId="13" xfId="62" applyNumberFormat="1" applyFont="1" applyFill="1" applyBorder="1" applyAlignment="1">
      <alignment horizontal="right" vertical="center" wrapText="1"/>
    </xf>
    <xf numFmtId="171" fontId="0" fillId="0" borderId="10" xfId="0" applyNumberFormat="1" applyFont="1" applyFill="1" applyBorder="1" applyAlignment="1">
      <alignment horizontal="center" vertical="center" wrapText="1" shrinkToFit="1"/>
    </xf>
    <xf numFmtId="4" fontId="57" fillId="0" borderId="12" xfId="62" applyNumberFormat="1" applyFont="1" applyFill="1" applyBorder="1" applyAlignment="1">
      <alignment horizontal="right" vertical="center" wrapText="1"/>
    </xf>
    <xf numFmtId="0" fontId="52" fillId="0" borderId="10" xfId="0" applyFont="1" applyFill="1" applyBorder="1" applyAlignment="1">
      <alignment vertical="center" wrapText="1"/>
    </xf>
    <xf numFmtId="171" fontId="58" fillId="0" borderId="10" xfId="62" applyFont="1" applyFill="1" applyBorder="1" applyAlignment="1">
      <alignment horizontal="center" vertical="center" wrapText="1" shrinkToFit="1"/>
    </xf>
    <xf numFmtId="4" fontId="0" fillId="0" borderId="13" xfId="0" applyNumberFormat="1" applyFont="1" applyFill="1" applyBorder="1" applyAlignment="1">
      <alignment horizontal="right" vertical="center" wrapText="1"/>
    </xf>
    <xf numFmtId="171" fontId="57" fillId="0" borderId="10" xfId="62" applyFont="1" applyFill="1" applyBorder="1" applyAlignment="1" quotePrefix="1">
      <alignment horizontal="center" vertical="center" wrapText="1" shrinkToFit="1"/>
    </xf>
    <xf numFmtId="171" fontId="57" fillId="33" borderId="10" xfId="62" applyFont="1" applyFill="1" applyBorder="1" applyAlignment="1">
      <alignment horizontal="center" vertical="center" wrapText="1" shrinkToFit="1"/>
    </xf>
    <xf numFmtId="4" fontId="52" fillId="0" borderId="13" xfId="0" applyNumberFormat="1" applyFont="1" applyFill="1" applyBorder="1" applyAlignment="1">
      <alignment horizontal="right" vertical="center" wrapText="1"/>
    </xf>
    <xf numFmtId="4" fontId="57" fillId="0" borderId="10" xfId="62" applyNumberFormat="1" applyFont="1" applyFill="1" applyBorder="1" applyAlignment="1" quotePrefix="1">
      <alignment horizontal="right" vertical="center" wrapText="1"/>
    </xf>
    <xf numFmtId="4" fontId="52" fillId="0" borderId="10" xfId="0" applyNumberFormat="1" applyFont="1" applyFill="1" applyBorder="1" applyAlignment="1">
      <alignment horizontal="right" vertical="center" wrapText="1"/>
    </xf>
    <xf numFmtId="0" fontId="0" fillId="0" borderId="0" xfId="0" applyFont="1" applyFill="1" applyAlignment="1">
      <alignment wrapText="1" shrinkToFit="1"/>
    </xf>
    <xf numFmtId="0" fontId="0" fillId="0" borderId="0" xfId="0" applyFont="1" applyFill="1" applyAlignment="1">
      <alignment horizontal="center" wrapText="1" shrinkToFit="1"/>
    </xf>
    <xf numFmtId="191" fontId="52" fillId="0" borderId="10" xfId="0" applyNumberFormat="1" applyFont="1" applyBorder="1" applyAlignment="1">
      <alignment horizontal="center" vertical="center" wrapText="1"/>
    </xf>
    <xf numFmtId="0" fontId="1" fillId="0" borderId="15" xfId="0" applyFont="1" applyFill="1" applyBorder="1" applyAlignment="1">
      <alignment horizontal="center" vertical="center"/>
    </xf>
    <xf numFmtId="0" fontId="0" fillId="0" borderId="12" xfId="0" applyFont="1" applyFill="1" applyBorder="1" applyAlignment="1">
      <alignment horizontal="center" vertical="center" wrapText="1"/>
    </xf>
    <xf numFmtId="0" fontId="59" fillId="0" borderId="10" xfId="0" applyFont="1" applyBorder="1" applyAlignment="1">
      <alignment wrapText="1"/>
    </xf>
    <xf numFmtId="0" fontId="0" fillId="0" borderId="10" xfId="0" applyFont="1" applyFill="1" applyBorder="1" applyAlignment="1">
      <alignment wrapText="1" shrinkToFit="1"/>
    </xf>
    <xf numFmtId="0" fontId="0" fillId="0" borderId="10" xfId="0" applyFont="1" applyFill="1" applyBorder="1" applyAlignment="1">
      <alignment horizontal="center" wrapText="1" shrinkToFit="1"/>
    </xf>
    <xf numFmtId="0" fontId="60" fillId="0" borderId="0" xfId="0" applyFont="1" applyFill="1" applyAlignment="1">
      <alignment wrapText="1" shrinkToFit="1"/>
    </xf>
    <xf numFmtId="0" fontId="0" fillId="0" borderId="0" xfId="0" applyFont="1" applyFill="1" applyBorder="1" applyAlignment="1">
      <alignment horizontal="center" vertical="center" wrapText="1" shrinkToFit="1"/>
    </xf>
    <xf numFmtId="0" fontId="52" fillId="0" borderId="0" xfId="0" applyFont="1" applyBorder="1" applyAlignment="1">
      <alignment horizontal="left" vertical="top" wrapText="1" shrinkToFit="1"/>
    </xf>
    <xf numFmtId="0" fontId="0" fillId="0" borderId="0" xfId="0" applyFont="1" applyAlignment="1">
      <alignment wrapText="1" shrinkToFit="1"/>
    </xf>
    <xf numFmtId="0" fontId="3" fillId="0" borderId="13" xfId="53" applyNumberFormat="1" applyFont="1" applyBorder="1" applyAlignment="1">
      <alignment horizontal="center" vertical="center" wrapText="1"/>
      <protection/>
    </xf>
    <xf numFmtId="1" fontId="52" fillId="0" borderId="10" xfId="0" applyNumberFormat="1" applyFont="1" applyBorder="1" applyAlignment="1">
      <alignment horizontal="center" vertical="center" wrapText="1"/>
    </xf>
    <xf numFmtId="49" fontId="56" fillId="7" borderId="10" xfId="62" applyNumberFormat="1" applyFont="1" applyFill="1" applyBorder="1" applyAlignment="1">
      <alignment horizontal="center" vertical="center"/>
    </xf>
    <xf numFmtId="0" fontId="55" fillId="0" borderId="10" xfId="0" applyFont="1" applyFill="1" applyBorder="1" applyAlignment="1">
      <alignment horizontal="right" vertical="center" wrapText="1"/>
    </xf>
    <xf numFmtId="0" fontId="52" fillId="0" borderId="0" xfId="0" applyFont="1" applyAlignment="1">
      <alignment horizontal="center" vertical="center"/>
    </xf>
    <xf numFmtId="0" fontId="52" fillId="0" borderId="11" xfId="0" applyFont="1" applyBorder="1" applyAlignment="1">
      <alignment horizontal="center" vertical="center"/>
    </xf>
    <xf numFmtId="0" fontId="52" fillId="0" borderId="0" xfId="0" applyFont="1" applyFill="1" applyAlignment="1">
      <alignment horizontal="center" vertical="center"/>
    </xf>
    <xf numFmtId="0" fontId="52" fillId="0" borderId="0" xfId="0" applyFont="1" applyAlignment="1">
      <alignment horizontal="center" vertical="center" wrapText="1"/>
    </xf>
    <xf numFmtId="0" fontId="52" fillId="0" borderId="0" xfId="0" applyFont="1" applyBorder="1" applyAlignment="1">
      <alignment horizontal="center" vertical="center" wrapText="1"/>
    </xf>
    <xf numFmtId="0" fontId="52" fillId="0" borderId="1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7" borderId="10" xfId="0" applyFont="1" applyFill="1" applyBorder="1" applyAlignment="1">
      <alignment horizontal="center" vertical="center" wrapText="1"/>
    </xf>
    <xf numFmtId="0" fontId="55" fillId="7" borderId="10" xfId="0" applyFont="1" applyFill="1" applyBorder="1" applyAlignment="1">
      <alignment horizontal="right" vertical="center" wrapText="1"/>
    </xf>
    <xf numFmtId="171" fontId="4" fillId="7" borderId="10" xfId="60" applyFont="1" applyFill="1" applyBorder="1" applyAlignment="1">
      <alignment horizontal="center" vertical="center" wrapText="1"/>
    </xf>
    <xf numFmtId="171" fontId="55" fillId="7" borderId="10" xfId="0" applyNumberFormat="1" applyFont="1" applyFill="1" applyBorder="1" applyAlignment="1">
      <alignment vertical="center"/>
    </xf>
    <xf numFmtId="49" fontId="4" fillId="7" borderId="10" xfId="62" applyNumberFormat="1" applyFont="1" applyFill="1" applyBorder="1" applyAlignment="1">
      <alignment horizontal="center" vertical="center"/>
    </xf>
    <xf numFmtId="0" fontId="3" fillId="0" borderId="13" xfId="53" applyNumberFormat="1" applyFont="1" applyFill="1" applyBorder="1" applyAlignment="1">
      <alignment horizontal="center" vertical="center" wrapText="1"/>
      <protection/>
    </xf>
    <xf numFmtId="0" fontId="52" fillId="0" borderId="10" xfId="53" applyNumberFormat="1" applyFont="1" applyFill="1" applyBorder="1" applyAlignment="1">
      <alignment vertical="top" wrapText="1"/>
      <protection/>
    </xf>
    <xf numFmtId="0" fontId="52" fillId="0" borderId="10" xfId="53" applyNumberFormat="1" applyFont="1" applyBorder="1" applyAlignment="1">
      <alignment horizontal="left" vertical="top" wrapText="1"/>
      <protection/>
    </xf>
    <xf numFmtId="49" fontId="4" fillId="7" borderId="10" xfId="53" applyNumberFormat="1" applyFont="1" applyFill="1" applyBorder="1" applyAlignment="1">
      <alignment horizontal="center" vertical="center" wrapText="1"/>
      <protection/>
    </xf>
    <xf numFmtId="0" fontId="52" fillId="0" borderId="10" xfId="53" applyNumberFormat="1" applyFont="1" applyBorder="1" applyAlignment="1">
      <alignment vertical="top" wrapText="1"/>
      <protection/>
    </xf>
    <xf numFmtId="0" fontId="3" fillId="0" borderId="10" xfId="53" applyNumberFormat="1" applyFont="1" applyBorder="1" applyAlignment="1">
      <alignment vertical="top" wrapText="1"/>
      <protection/>
    </xf>
    <xf numFmtId="0" fontId="3" fillId="0" borderId="10" xfId="53" applyNumberFormat="1" applyFont="1" applyFill="1" applyBorder="1" applyAlignment="1">
      <alignment vertical="top" wrapText="1"/>
      <protection/>
    </xf>
    <xf numFmtId="0" fontId="5" fillId="0" borderId="10" xfId="53" applyNumberFormat="1" applyFont="1" applyBorder="1" applyAlignment="1">
      <alignment vertical="top" wrapText="1"/>
      <protection/>
    </xf>
    <xf numFmtId="0" fontId="5" fillId="0" borderId="10" xfId="53" applyNumberFormat="1" applyFont="1" applyBorder="1" applyAlignment="1">
      <alignment vertical="top" wrapText="1"/>
      <protection/>
    </xf>
    <xf numFmtId="0" fontId="5" fillId="0" borderId="10" xfId="53" applyNumberFormat="1" applyFont="1" applyFill="1" applyBorder="1" applyAlignment="1">
      <alignment vertical="top" wrapText="1"/>
      <protection/>
    </xf>
    <xf numFmtId="0" fontId="52" fillId="0" borderId="10" xfId="0" applyFont="1" applyFill="1" applyBorder="1" applyAlignment="1">
      <alignment horizontal="center"/>
    </xf>
    <xf numFmtId="0" fontId="5" fillId="0" borderId="10" xfId="53" applyNumberFormat="1" applyFont="1" applyFill="1" applyBorder="1" applyAlignment="1">
      <alignment vertical="top" wrapText="1"/>
      <protection/>
    </xf>
    <xf numFmtId="0" fontId="5" fillId="0" borderId="10" xfId="0" applyFont="1" applyFill="1" applyBorder="1" applyAlignment="1">
      <alignment vertical="center" wrapText="1"/>
    </xf>
    <xf numFmtId="0" fontId="5" fillId="0" borderId="10" xfId="53" applyNumberFormat="1" applyFont="1" applyFill="1" applyBorder="1" applyAlignment="1">
      <alignment horizontal="center" vertical="center" wrapText="1"/>
      <protection/>
    </xf>
    <xf numFmtId="171" fontId="55" fillId="0" borderId="10" xfId="0" applyNumberFormat="1" applyFont="1" applyFill="1" applyBorder="1" applyAlignment="1">
      <alignment vertical="center" wrapText="1"/>
    </xf>
    <xf numFmtId="0" fontId="52" fillId="0" borderId="0" xfId="0" applyFont="1" applyAlignment="1">
      <alignment horizontal="center"/>
    </xf>
    <xf numFmtId="0" fontId="52" fillId="0" borderId="0" xfId="0" applyFont="1" applyAlignment="1">
      <alignment horizontal="left" wrapText="1"/>
    </xf>
    <xf numFmtId="0" fontId="55" fillId="0" borderId="14" xfId="0" applyFont="1" applyBorder="1" applyAlignment="1">
      <alignment horizontal="center" vertical="center" wrapText="1"/>
    </xf>
    <xf numFmtId="0" fontId="55" fillId="0" borderId="16" xfId="0" applyFont="1" applyBorder="1" applyAlignment="1">
      <alignment horizontal="center" vertical="center" wrapText="1"/>
    </xf>
    <xf numFmtId="0" fontId="55" fillId="0" borderId="17" xfId="0" applyFont="1" applyBorder="1" applyAlignment="1">
      <alignment horizontal="center" vertical="center" wrapText="1"/>
    </xf>
    <xf numFmtId="0" fontId="55" fillId="0" borderId="14" xfId="0" applyFont="1" applyFill="1" applyBorder="1" applyAlignment="1">
      <alignment horizontal="right" vertical="center" wrapText="1"/>
    </xf>
    <xf numFmtId="0" fontId="55" fillId="0" borderId="16" xfId="0" applyFont="1" applyFill="1" applyBorder="1" applyAlignment="1">
      <alignment horizontal="right" vertical="center" wrapText="1"/>
    </xf>
    <xf numFmtId="0" fontId="55" fillId="0" borderId="17" xfId="0" applyFont="1" applyFill="1" applyBorder="1" applyAlignment="1">
      <alignment horizontal="right" vertical="center" wrapText="1"/>
    </xf>
    <xf numFmtId="0" fontId="61" fillId="0" borderId="0" xfId="0" applyFont="1" applyAlignment="1">
      <alignment horizontal="center"/>
    </xf>
    <xf numFmtId="0" fontId="28" fillId="8" borderId="14" xfId="0" applyFont="1" applyFill="1" applyBorder="1" applyAlignment="1">
      <alignment horizontal="center"/>
    </xf>
    <xf numFmtId="0" fontId="28" fillId="8" borderId="16" xfId="0" applyFont="1" applyFill="1" applyBorder="1" applyAlignment="1">
      <alignment horizontal="center"/>
    </xf>
    <xf numFmtId="0" fontId="28" fillId="8" borderId="17" xfId="0" applyFont="1" applyFill="1" applyBorder="1" applyAlignment="1">
      <alignment horizontal="center"/>
    </xf>
    <xf numFmtId="0" fontId="62" fillId="0" borderId="14" xfId="0" applyFont="1" applyBorder="1" applyAlignment="1">
      <alignment horizontal="center"/>
    </xf>
    <xf numFmtId="0" fontId="62" fillId="0" borderId="16" xfId="0" applyFont="1" applyBorder="1" applyAlignment="1">
      <alignment horizontal="center"/>
    </xf>
    <xf numFmtId="0" fontId="62" fillId="0" borderId="17" xfId="0" applyFont="1" applyBorder="1" applyAlignment="1">
      <alignment horizontal="center"/>
    </xf>
    <xf numFmtId="0" fontId="54" fillId="0" borderId="0" xfId="0" applyFont="1" applyAlignment="1">
      <alignment horizontal="center" vertical="center" wrapText="1"/>
    </xf>
    <xf numFmtId="0" fontId="52" fillId="0" borderId="0" xfId="0" applyFont="1" applyAlignment="1">
      <alignment horizontal="left" vertical="center" wrapText="1"/>
    </xf>
    <xf numFmtId="0" fontId="56" fillId="0" borderId="18" xfId="0" applyFont="1" applyBorder="1" applyAlignment="1">
      <alignment horizontal="left" vertical="center" wrapText="1"/>
    </xf>
    <xf numFmtId="0" fontId="61" fillId="0" borderId="18" xfId="0" applyFont="1" applyBorder="1" applyAlignment="1">
      <alignment horizontal="center" wrapText="1"/>
    </xf>
    <xf numFmtId="0" fontId="56" fillId="0" borderId="0" xfId="0" applyFont="1" applyAlignment="1">
      <alignment horizontal="left"/>
    </xf>
    <xf numFmtId="0" fontId="52" fillId="0" borderId="11" xfId="0" applyFont="1" applyFill="1" applyBorder="1" applyAlignment="1">
      <alignment horizontal="left" vertical="center" wrapText="1"/>
    </xf>
    <xf numFmtId="0" fontId="63" fillId="0" borderId="0" xfId="0" applyFont="1" applyBorder="1" applyAlignment="1">
      <alignment horizontal="left" vertical="top" wrapText="1" shrinkToFit="1"/>
    </xf>
    <xf numFmtId="0" fontId="64" fillId="0" borderId="0" xfId="0" applyFont="1" applyAlignment="1">
      <alignment wrapText="1" shrinkToFit="1"/>
    </xf>
    <xf numFmtId="0" fontId="52" fillId="0" borderId="0" xfId="0" applyFont="1" applyBorder="1" applyAlignment="1">
      <alignment horizontal="left" vertical="top" wrapText="1" shrinkToFit="1"/>
    </xf>
    <xf numFmtId="0" fontId="0" fillId="0" borderId="0" xfId="0" applyFont="1" applyAlignment="1">
      <alignment wrapText="1" shrinkToFit="1"/>
    </xf>
    <xf numFmtId="0" fontId="52" fillId="0" borderId="0" xfId="0" applyFont="1" applyFill="1" applyBorder="1" applyAlignment="1">
      <alignment horizontal="left" vertical="top" wrapText="1" shrinkToFit="1"/>
    </xf>
    <xf numFmtId="0" fontId="0" fillId="0" borderId="0" xfId="0" applyFont="1" applyFill="1" applyAlignment="1">
      <alignment wrapText="1" shrinkToFit="1"/>
    </xf>
    <xf numFmtId="0" fontId="0" fillId="0" borderId="0" xfId="0" applyAlignment="1">
      <alignment wrapText="1" shrinkToFit="1"/>
    </xf>
    <xf numFmtId="0" fontId="9" fillId="0" borderId="0" xfId="0" applyFont="1" applyBorder="1" applyAlignment="1">
      <alignment horizontal="left" vertical="top" wrapText="1" shrinkToFit="1"/>
    </xf>
    <xf numFmtId="0" fontId="55" fillId="0" borderId="0" xfId="0" applyFont="1" applyBorder="1" applyAlignment="1">
      <alignment horizontal="left" vertical="top" wrapText="1" shrinkToFi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9"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5 2"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8;&#1077;&#1085;&#1076;&#1077;&#1088;%20&#1043;&#1048;&#1057;_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ПГИ_2022"/>
    </sheetNames>
    <sheetDataSet>
      <sheetData sheetId="0">
        <row r="10">
          <cell r="E10">
            <v>70</v>
          </cell>
        </row>
        <row r="13">
          <cell r="E13">
            <v>72</v>
          </cell>
        </row>
        <row r="14">
          <cell r="E14">
            <v>20</v>
          </cell>
        </row>
        <row r="15">
          <cell r="E15">
            <v>1</v>
          </cell>
        </row>
        <row r="16">
          <cell r="E16">
            <v>1</v>
          </cell>
        </row>
        <row r="17">
          <cell r="E17">
            <v>1</v>
          </cell>
        </row>
        <row r="18">
          <cell r="E18">
            <v>195</v>
          </cell>
        </row>
        <row r="19">
          <cell r="E19">
            <v>195</v>
          </cell>
        </row>
        <row r="21">
          <cell r="E2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T232"/>
  <sheetViews>
    <sheetView tabSelected="1" view="pageBreakPreview" zoomScale="120" zoomScaleNormal="70" zoomScaleSheetLayoutView="120" workbookViewId="0" topLeftCell="A1">
      <selection activeCell="F7" sqref="F7"/>
    </sheetView>
  </sheetViews>
  <sheetFormatPr defaultColWidth="9.140625" defaultRowHeight="15"/>
  <cols>
    <col min="1" max="1" width="5.7109375" style="112" customWidth="1"/>
    <col min="2" max="2" width="54.421875" style="10" customWidth="1"/>
    <col min="3" max="3" width="17.28125" style="5" customWidth="1"/>
    <col min="4" max="4" width="26.421875" style="10" customWidth="1"/>
    <col min="5" max="5" width="22.28125" style="5" customWidth="1"/>
    <col min="6" max="6" width="25.57421875" style="5" customWidth="1"/>
    <col min="7" max="7" width="45.57421875" style="5" customWidth="1"/>
    <col min="8" max="8" width="9.00390625" style="5" customWidth="1"/>
    <col min="9" max="20" width="9.140625" style="6" customWidth="1"/>
    <col min="21" max="16384" width="9.140625" style="5" customWidth="1"/>
  </cols>
  <sheetData>
    <row r="1" spans="1:7" ht="15.75">
      <c r="A1" s="139" t="s">
        <v>69</v>
      </c>
      <c r="B1" s="139"/>
      <c r="C1" s="139"/>
      <c r="D1" s="139"/>
      <c r="E1" s="139"/>
      <c r="F1" s="139"/>
      <c r="G1" s="139"/>
    </row>
    <row r="2" spans="2:7" ht="15.75">
      <c r="B2" s="7"/>
      <c r="C2" s="7"/>
      <c r="D2" s="7"/>
      <c r="E2" s="7"/>
      <c r="F2" s="7"/>
      <c r="G2" s="8" t="s">
        <v>68</v>
      </c>
    </row>
    <row r="3" spans="2:7" ht="15.75">
      <c r="B3" s="7"/>
      <c r="C3" s="7"/>
      <c r="D3" s="7"/>
      <c r="E3" s="7"/>
      <c r="F3" s="7"/>
      <c r="G3" s="8" t="s">
        <v>173</v>
      </c>
    </row>
    <row r="4" spans="2:7" ht="15.75">
      <c r="B4" s="7"/>
      <c r="C4" s="7"/>
      <c r="D4" s="7"/>
      <c r="E4" s="7"/>
      <c r="F4" s="7"/>
      <c r="G4" s="8" t="s">
        <v>234</v>
      </c>
    </row>
    <row r="5" spans="1:7" ht="15.75">
      <c r="A5" s="139" t="s">
        <v>65</v>
      </c>
      <c r="B5" s="139"/>
      <c r="C5" s="139"/>
      <c r="D5" s="139"/>
      <c r="E5" s="139"/>
      <c r="F5" s="139"/>
      <c r="G5" s="139"/>
    </row>
    <row r="6" spans="1:7" ht="15.75">
      <c r="A6" s="139" t="s">
        <v>66</v>
      </c>
      <c r="B6" s="139"/>
      <c r="C6" s="139"/>
      <c r="D6" s="139"/>
      <c r="E6" s="139"/>
      <c r="F6" s="139"/>
      <c r="G6" s="139"/>
    </row>
    <row r="8" spans="1:8" ht="57" customHeight="1">
      <c r="A8" s="154" t="s">
        <v>235</v>
      </c>
      <c r="B8" s="154"/>
      <c r="C8" s="154"/>
      <c r="D8" s="154"/>
      <c r="E8" s="154"/>
      <c r="F8" s="154"/>
      <c r="G8" s="154"/>
      <c r="H8" s="11"/>
    </row>
    <row r="9" spans="1:7" ht="15.75">
      <c r="A9" s="147" t="s">
        <v>67</v>
      </c>
      <c r="B9" s="147"/>
      <c r="C9" s="147"/>
      <c r="D9" s="147"/>
      <c r="E9" s="147"/>
      <c r="F9" s="147"/>
      <c r="G9" s="147"/>
    </row>
    <row r="10" spans="2:7" ht="15.75">
      <c r="B10" s="9"/>
      <c r="C10" s="9"/>
      <c r="D10" s="9"/>
      <c r="E10" s="9"/>
      <c r="F10" s="9"/>
      <c r="G10" s="9"/>
    </row>
    <row r="12" spans="1:8" ht="37.5" customHeight="1">
      <c r="A12" s="140" t="s">
        <v>70</v>
      </c>
      <c r="B12" s="140"/>
      <c r="C12" s="140"/>
      <c r="D12" s="140"/>
      <c r="E12" s="140"/>
      <c r="F12" s="140"/>
      <c r="G12" s="140"/>
      <c r="H12" s="1"/>
    </row>
    <row r="14" spans="1:8" ht="52.5" customHeight="1">
      <c r="A14" s="154" t="s">
        <v>235</v>
      </c>
      <c r="B14" s="154"/>
      <c r="C14" s="154"/>
      <c r="D14" s="154"/>
      <c r="E14" s="154"/>
      <c r="F14" s="154"/>
      <c r="G14" s="154"/>
      <c r="H14" s="11"/>
    </row>
    <row r="15" spans="1:7" ht="15.75">
      <c r="A15" s="147" t="s">
        <v>67</v>
      </c>
      <c r="B15" s="147"/>
      <c r="C15" s="147"/>
      <c r="D15" s="147"/>
      <c r="E15" s="147"/>
      <c r="F15" s="147"/>
      <c r="G15" s="147"/>
    </row>
    <row r="17" spans="1:8" ht="15.75">
      <c r="A17" s="113"/>
      <c r="B17" s="13"/>
      <c r="C17" s="13"/>
      <c r="D17" s="13"/>
      <c r="E17" s="13"/>
      <c r="F17" s="13"/>
      <c r="G17" s="13"/>
      <c r="H17" s="6"/>
    </row>
    <row r="18" spans="1:7" ht="15.75">
      <c r="A18" s="147" t="s">
        <v>71</v>
      </c>
      <c r="B18" s="147"/>
      <c r="C18" s="147"/>
      <c r="D18" s="147"/>
      <c r="E18" s="147"/>
      <c r="F18" s="147"/>
      <c r="G18" s="147"/>
    </row>
    <row r="19" spans="2:7" ht="15.75">
      <c r="B19" s="9"/>
      <c r="C19" s="9"/>
      <c r="D19" s="9"/>
      <c r="E19" s="9"/>
      <c r="F19" s="9"/>
      <c r="G19" s="9"/>
    </row>
    <row r="20" spans="1:8" ht="82.5" customHeight="1">
      <c r="A20" s="140" t="s">
        <v>64</v>
      </c>
      <c r="B20" s="140"/>
      <c r="C20" s="140"/>
      <c r="D20" s="140"/>
      <c r="E20" s="140"/>
      <c r="F20" s="140"/>
      <c r="G20" s="140"/>
      <c r="H20" s="1"/>
    </row>
    <row r="22" spans="1:7" ht="37.5" customHeight="1">
      <c r="A22" s="159" t="s">
        <v>75</v>
      </c>
      <c r="B22" s="159"/>
      <c r="C22" s="159"/>
      <c r="D22" s="159"/>
      <c r="E22" s="159"/>
      <c r="F22" s="159"/>
      <c r="G22" s="159"/>
    </row>
    <row r="23" spans="1:7" ht="63">
      <c r="A23" s="16"/>
      <c r="B23" s="14" t="s">
        <v>54</v>
      </c>
      <c r="C23" s="32" t="s">
        <v>60</v>
      </c>
      <c r="D23" s="33" t="s">
        <v>191</v>
      </c>
      <c r="E23" s="14" t="s">
        <v>61</v>
      </c>
      <c r="F23" s="33" t="s">
        <v>62</v>
      </c>
      <c r="G23" s="14" t="s">
        <v>63</v>
      </c>
    </row>
    <row r="24" spans="1:7" ht="18.75">
      <c r="A24" s="151" t="s">
        <v>178</v>
      </c>
      <c r="B24" s="152"/>
      <c r="C24" s="152"/>
      <c r="D24" s="152"/>
      <c r="E24" s="152"/>
      <c r="F24" s="152"/>
      <c r="G24" s="153"/>
    </row>
    <row r="25" spans="1:7" ht="18.75">
      <c r="A25" s="148" t="s">
        <v>175</v>
      </c>
      <c r="B25" s="149"/>
      <c r="C25" s="149"/>
      <c r="D25" s="149"/>
      <c r="E25" s="149"/>
      <c r="F25" s="149"/>
      <c r="G25" s="150"/>
    </row>
    <row r="26" spans="1:7" ht="31.5">
      <c r="A26" s="72"/>
      <c r="B26" s="28" t="s">
        <v>236</v>
      </c>
      <c r="C26" s="2"/>
      <c r="D26" s="110"/>
      <c r="E26" s="2"/>
      <c r="F26" s="2"/>
      <c r="G26" s="34"/>
    </row>
    <row r="27" spans="1:7" ht="47.25">
      <c r="A27" s="16">
        <v>1</v>
      </c>
      <c r="B27" s="55" t="s">
        <v>248</v>
      </c>
      <c r="C27" s="46" t="s">
        <v>55</v>
      </c>
      <c r="D27" s="33"/>
      <c r="E27" s="109"/>
      <c r="F27" s="33"/>
      <c r="G27" s="4" t="s">
        <v>170</v>
      </c>
    </row>
    <row r="28" spans="1:7" ht="31.5">
      <c r="A28" s="16">
        <v>2</v>
      </c>
      <c r="B28" s="125" t="s">
        <v>238</v>
      </c>
      <c r="C28" s="47" t="s">
        <v>56</v>
      </c>
      <c r="D28" s="33"/>
      <c r="E28" s="109">
        <f>'[1]Лист1'!E10</f>
        <v>70</v>
      </c>
      <c r="F28" s="33"/>
      <c r="G28" s="14"/>
    </row>
    <row r="29" spans="1:7" ht="63">
      <c r="A29" s="16">
        <v>3</v>
      </c>
      <c r="B29" s="136" t="s">
        <v>305</v>
      </c>
      <c r="C29" s="16" t="s">
        <v>57</v>
      </c>
      <c r="D29" s="33"/>
      <c r="E29" s="109"/>
      <c r="F29" s="33"/>
      <c r="G29" s="4" t="s">
        <v>171</v>
      </c>
    </row>
    <row r="30" spans="1:7" ht="15.75">
      <c r="A30" s="16">
        <v>4</v>
      </c>
      <c r="B30" s="126" t="s">
        <v>239</v>
      </c>
      <c r="C30" s="43" t="s">
        <v>56</v>
      </c>
      <c r="D30" s="33"/>
      <c r="E30" s="109">
        <f>'[1]Лист1'!E13</f>
        <v>72</v>
      </c>
      <c r="F30" s="33"/>
      <c r="G30" s="14"/>
    </row>
    <row r="31" spans="1:7" ht="15.75">
      <c r="A31" s="16">
        <v>5</v>
      </c>
      <c r="B31" s="128" t="s">
        <v>240</v>
      </c>
      <c r="C31" s="43" t="s">
        <v>56</v>
      </c>
      <c r="D31" s="33"/>
      <c r="E31" s="109">
        <f>'[1]Лист1'!E14</f>
        <v>20</v>
      </c>
      <c r="F31" s="33"/>
      <c r="G31" s="14"/>
    </row>
    <row r="32" spans="1:7" ht="31.5">
      <c r="A32" s="16">
        <v>6</v>
      </c>
      <c r="B32" s="129" t="s">
        <v>241</v>
      </c>
      <c r="C32" s="108" t="s">
        <v>242</v>
      </c>
      <c r="D32" s="33"/>
      <c r="E32" s="109">
        <f>'[1]Лист1'!E15</f>
        <v>1</v>
      </c>
      <c r="F32" s="33"/>
      <c r="G32" s="14"/>
    </row>
    <row r="33" spans="1:7" ht="47.25">
      <c r="A33" s="16">
        <v>7</v>
      </c>
      <c r="B33" s="129" t="s">
        <v>243</v>
      </c>
      <c r="C33" s="108" t="s">
        <v>242</v>
      </c>
      <c r="D33" s="33"/>
      <c r="E33" s="109">
        <f>'[1]Лист1'!E16</f>
        <v>1</v>
      </c>
      <c r="F33" s="33"/>
      <c r="G33" s="14"/>
    </row>
    <row r="34" spans="1:7" ht="47.25">
      <c r="A34" s="16">
        <v>8</v>
      </c>
      <c r="B34" s="129" t="s">
        <v>244</v>
      </c>
      <c r="C34" s="108" t="s">
        <v>242</v>
      </c>
      <c r="D34" s="33"/>
      <c r="E34" s="109">
        <f>'[1]Лист1'!E17</f>
        <v>1</v>
      </c>
      <c r="F34" s="33"/>
      <c r="G34" s="14"/>
    </row>
    <row r="35" spans="1:7" ht="15.75">
      <c r="A35" s="16">
        <v>9</v>
      </c>
      <c r="B35" s="128" t="s">
        <v>245</v>
      </c>
      <c r="C35" s="43" t="s">
        <v>56</v>
      </c>
      <c r="D35" s="33"/>
      <c r="E35" s="109">
        <f>'[1]Лист1'!E18</f>
        <v>195</v>
      </c>
      <c r="F35" s="33"/>
      <c r="G35" s="14"/>
    </row>
    <row r="36" spans="1:7" ht="31.5">
      <c r="A36" s="16">
        <v>10</v>
      </c>
      <c r="B36" s="130" t="s">
        <v>246</v>
      </c>
      <c r="C36" s="43" t="s">
        <v>56</v>
      </c>
      <c r="D36" s="33"/>
      <c r="E36" s="109">
        <f>'[1]Лист1'!E19</f>
        <v>195</v>
      </c>
      <c r="F36" s="33"/>
      <c r="G36" s="14"/>
    </row>
    <row r="37" spans="1:7" ht="15.75">
      <c r="A37" s="16">
        <v>11</v>
      </c>
      <c r="B37" s="133" t="s">
        <v>306</v>
      </c>
      <c r="C37" s="47" t="s">
        <v>247</v>
      </c>
      <c r="D37" s="33"/>
      <c r="E37" s="109">
        <f>'[1]Лист1'!E21</f>
        <v>1</v>
      </c>
      <c r="F37" s="33"/>
      <c r="G37" s="14"/>
    </row>
    <row r="38" spans="1:7" ht="47.25">
      <c r="A38" s="16">
        <v>12</v>
      </c>
      <c r="B38" s="55" t="s">
        <v>249</v>
      </c>
      <c r="C38" s="46" t="s">
        <v>55</v>
      </c>
      <c r="D38" s="33"/>
      <c r="E38" s="109"/>
      <c r="F38" s="33"/>
      <c r="G38" s="4" t="s">
        <v>172</v>
      </c>
    </row>
    <row r="39" spans="1:7" ht="31.5">
      <c r="A39" s="73"/>
      <c r="B39" s="18" t="s">
        <v>237</v>
      </c>
      <c r="C39" s="74"/>
      <c r="D39" s="75"/>
      <c r="E39" s="76"/>
      <c r="F39" s="75">
        <f>SUM(F27:F38)</f>
        <v>0</v>
      </c>
      <c r="G39" s="77"/>
    </row>
    <row r="40" spans="1:7" ht="34.5" customHeight="1">
      <c r="A40" s="144" t="s">
        <v>180</v>
      </c>
      <c r="B40" s="145"/>
      <c r="C40" s="145"/>
      <c r="D40" s="145"/>
      <c r="E40" s="146"/>
      <c r="F40" s="29">
        <f>F39</f>
        <v>0</v>
      </c>
      <c r="G40" s="30"/>
    </row>
    <row r="41" spans="1:7" ht="18.75">
      <c r="A41" s="151" t="s">
        <v>181</v>
      </c>
      <c r="B41" s="152"/>
      <c r="C41" s="152"/>
      <c r="D41" s="152"/>
      <c r="E41" s="152"/>
      <c r="F41" s="152"/>
      <c r="G41" s="153"/>
    </row>
    <row r="42" spans="1:7" ht="18.75">
      <c r="A42" s="148" t="s">
        <v>175</v>
      </c>
      <c r="B42" s="149"/>
      <c r="C42" s="149"/>
      <c r="D42" s="149"/>
      <c r="E42" s="149"/>
      <c r="F42" s="149"/>
      <c r="G42" s="150"/>
    </row>
    <row r="43" spans="1:7" ht="31.5">
      <c r="A43" s="72"/>
      <c r="B43" s="28" t="s">
        <v>250</v>
      </c>
      <c r="C43" s="2"/>
      <c r="D43" s="110"/>
      <c r="E43" s="2"/>
      <c r="F43" s="2"/>
      <c r="G43" s="34"/>
    </row>
    <row r="44" spans="1:7" ht="47.25">
      <c r="A44" s="117">
        <v>1</v>
      </c>
      <c r="B44" s="55" t="s">
        <v>248</v>
      </c>
      <c r="C44" s="46" t="s">
        <v>55</v>
      </c>
      <c r="D44" s="111"/>
      <c r="E44" s="51"/>
      <c r="F44" s="29"/>
      <c r="G44" s="4" t="s">
        <v>170</v>
      </c>
    </row>
    <row r="45" spans="1:7" ht="31.5">
      <c r="A45" s="117">
        <v>2</v>
      </c>
      <c r="B45" s="125" t="s">
        <v>238</v>
      </c>
      <c r="C45" s="47" t="s">
        <v>56</v>
      </c>
      <c r="D45" s="111"/>
      <c r="E45" s="47">
        <v>45</v>
      </c>
      <c r="F45" s="29"/>
      <c r="G45" s="30"/>
    </row>
    <row r="46" spans="1:7" ht="63">
      <c r="A46" s="117">
        <v>3</v>
      </c>
      <c r="B46" s="136" t="s">
        <v>307</v>
      </c>
      <c r="C46" s="16" t="s">
        <v>57</v>
      </c>
      <c r="D46" s="111"/>
      <c r="E46" s="51"/>
      <c r="F46" s="29"/>
      <c r="G46" s="4" t="s">
        <v>171</v>
      </c>
    </row>
    <row r="47" spans="1:7" ht="15.75">
      <c r="A47" s="117">
        <v>4</v>
      </c>
      <c r="B47" s="126" t="s">
        <v>239</v>
      </c>
      <c r="C47" s="43" t="s">
        <v>56</v>
      </c>
      <c r="D47" s="111"/>
      <c r="E47" s="43">
        <f>E45+2</f>
        <v>47</v>
      </c>
      <c r="F47" s="29"/>
      <c r="G47" s="30"/>
    </row>
    <row r="48" spans="1:7" ht="15.75">
      <c r="A48" s="117">
        <v>5</v>
      </c>
      <c r="B48" s="128" t="s">
        <v>240</v>
      </c>
      <c r="C48" s="43" t="s">
        <v>56</v>
      </c>
      <c r="D48" s="111"/>
      <c r="E48" s="43">
        <v>20</v>
      </c>
      <c r="F48" s="29"/>
      <c r="G48" s="30"/>
    </row>
    <row r="49" spans="1:7" ht="15.75">
      <c r="A49" s="119"/>
      <c r="B49" s="127" t="s">
        <v>253</v>
      </c>
      <c r="C49" s="2"/>
      <c r="D49" s="120"/>
      <c r="E49" s="123"/>
      <c r="F49" s="121"/>
      <c r="G49" s="122"/>
    </row>
    <row r="50" spans="1:7" ht="31.5">
      <c r="A50" s="117">
        <v>1</v>
      </c>
      <c r="B50" s="131" t="s">
        <v>251</v>
      </c>
      <c r="C50" s="47" t="s">
        <v>56</v>
      </c>
      <c r="D50" s="111"/>
      <c r="E50" s="48">
        <v>7</v>
      </c>
      <c r="F50" s="29"/>
      <c r="G50" s="30"/>
    </row>
    <row r="51" spans="1:7" ht="31.5">
      <c r="A51" s="117">
        <v>2</v>
      </c>
      <c r="B51" s="132" t="s">
        <v>100</v>
      </c>
      <c r="C51" s="46" t="s">
        <v>48</v>
      </c>
      <c r="D51" s="111"/>
      <c r="E51" s="47">
        <v>1</v>
      </c>
      <c r="F51" s="29"/>
      <c r="G51" s="30"/>
    </row>
    <row r="52" spans="1:7" ht="31.5">
      <c r="A52" s="117">
        <v>3</v>
      </c>
      <c r="B52" s="133" t="s">
        <v>252</v>
      </c>
      <c r="C52" s="47" t="s">
        <v>58</v>
      </c>
      <c r="D52" s="111"/>
      <c r="E52" s="49">
        <f>5*20</f>
        <v>100</v>
      </c>
      <c r="F52" s="29"/>
      <c r="G52" s="30"/>
    </row>
    <row r="53" spans="1:7" ht="31.5">
      <c r="A53" s="117">
        <v>4</v>
      </c>
      <c r="B53" s="45" t="s">
        <v>254</v>
      </c>
      <c r="C53" s="16" t="s">
        <v>57</v>
      </c>
      <c r="D53" s="111"/>
      <c r="E53" s="51">
        <v>1</v>
      </c>
      <c r="F53" s="29"/>
      <c r="G53" s="4" t="s">
        <v>310</v>
      </c>
    </row>
    <row r="54" spans="1:7" ht="15.75">
      <c r="A54" s="117">
        <v>5</v>
      </c>
      <c r="B54" s="128" t="s">
        <v>245</v>
      </c>
      <c r="C54" s="43" t="s">
        <v>56</v>
      </c>
      <c r="D54" s="111"/>
      <c r="E54" s="49">
        <v>14</v>
      </c>
      <c r="F54" s="29"/>
      <c r="G54" s="30"/>
    </row>
    <row r="55" spans="1:7" ht="31.5">
      <c r="A55" s="117">
        <v>6</v>
      </c>
      <c r="B55" s="130" t="s">
        <v>246</v>
      </c>
      <c r="C55" s="43" t="s">
        <v>56</v>
      </c>
      <c r="D55" s="111"/>
      <c r="E55" s="50">
        <f>E54</f>
        <v>14</v>
      </c>
      <c r="F55" s="29"/>
      <c r="G55" s="30"/>
    </row>
    <row r="56" spans="1:7" ht="15.75">
      <c r="A56" s="117">
        <v>7</v>
      </c>
      <c r="B56" s="133" t="s">
        <v>306</v>
      </c>
      <c r="C56" s="47" t="s">
        <v>247</v>
      </c>
      <c r="D56" s="111"/>
      <c r="E56" s="49">
        <v>1</v>
      </c>
      <c r="F56" s="29"/>
      <c r="G56" s="30"/>
    </row>
    <row r="57" spans="1:7" ht="31.5">
      <c r="A57" s="73"/>
      <c r="B57" s="18" t="s">
        <v>255</v>
      </c>
      <c r="C57" s="74"/>
      <c r="D57" s="75"/>
      <c r="E57" s="76"/>
      <c r="F57" s="75">
        <f>SUM(F44:F56)</f>
        <v>0</v>
      </c>
      <c r="G57" s="77"/>
    </row>
    <row r="58" spans="1:7" ht="31.5">
      <c r="A58" s="72"/>
      <c r="B58" s="28" t="s">
        <v>256</v>
      </c>
      <c r="C58" s="2"/>
      <c r="D58" s="110"/>
      <c r="E58" s="2"/>
      <c r="F58" s="2"/>
      <c r="G58" s="34"/>
    </row>
    <row r="59" spans="1:7" ht="31.5">
      <c r="A59" s="117">
        <v>1</v>
      </c>
      <c r="B59" s="125" t="s">
        <v>238</v>
      </c>
      <c r="C59" s="47" t="s">
        <v>56</v>
      </c>
      <c r="D59" s="111"/>
      <c r="E59" s="47">
        <v>60</v>
      </c>
      <c r="F59" s="29"/>
      <c r="G59" s="30"/>
    </row>
    <row r="60" spans="1:7" ht="63">
      <c r="A60" s="117">
        <v>2</v>
      </c>
      <c r="B60" s="136" t="s">
        <v>307</v>
      </c>
      <c r="C60" s="16" t="s">
        <v>57</v>
      </c>
      <c r="D60" s="111"/>
      <c r="E60" s="51"/>
      <c r="F60" s="29"/>
      <c r="G60" s="4" t="s">
        <v>171</v>
      </c>
    </row>
    <row r="61" spans="1:7" ht="15.75">
      <c r="A61" s="117">
        <v>3</v>
      </c>
      <c r="B61" s="126" t="s">
        <v>239</v>
      </c>
      <c r="C61" s="43" t="s">
        <v>56</v>
      </c>
      <c r="D61" s="111"/>
      <c r="E61" s="43">
        <f>E59+2</f>
        <v>62</v>
      </c>
      <c r="F61" s="29"/>
      <c r="G61" s="30"/>
    </row>
    <row r="62" spans="1:7" ht="15.75">
      <c r="A62" s="117">
        <v>4</v>
      </c>
      <c r="B62" s="128" t="s">
        <v>240</v>
      </c>
      <c r="C62" s="43" t="s">
        <v>56</v>
      </c>
      <c r="D62" s="111"/>
      <c r="E62" s="43">
        <v>20</v>
      </c>
      <c r="F62" s="29"/>
      <c r="G62" s="30"/>
    </row>
    <row r="63" spans="1:7" ht="47.25">
      <c r="A63" s="117">
        <v>5</v>
      </c>
      <c r="B63" s="129" t="s">
        <v>243</v>
      </c>
      <c r="C63" s="108" t="s">
        <v>242</v>
      </c>
      <c r="D63" s="111"/>
      <c r="E63" s="124">
        <v>1</v>
      </c>
      <c r="F63" s="29"/>
      <c r="G63" s="30"/>
    </row>
    <row r="64" spans="1:7" ht="47.25">
      <c r="A64" s="117">
        <v>6</v>
      </c>
      <c r="B64" s="129" t="s">
        <v>258</v>
      </c>
      <c r="C64" s="108" t="s">
        <v>242</v>
      </c>
      <c r="D64" s="111"/>
      <c r="E64" s="124">
        <v>1</v>
      </c>
      <c r="F64" s="29"/>
      <c r="G64" s="30"/>
    </row>
    <row r="65" spans="1:7" ht="15.75">
      <c r="A65" s="117">
        <v>7</v>
      </c>
      <c r="B65" s="128" t="s">
        <v>245</v>
      </c>
      <c r="C65" s="43" t="s">
        <v>56</v>
      </c>
      <c r="D65" s="111"/>
      <c r="E65" s="49">
        <f>30*5</f>
        <v>150</v>
      </c>
      <c r="F65" s="29"/>
      <c r="G65" s="30"/>
    </row>
    <row r="66" spans="1:7" ht="31.5">
      <c r="A66" s="117">
        <v>8</v>
      </c>
      <c r="B66" s="130" t="s">
        <v>246</v>
      </c>
      <c r="C66" s="43" t="s">
        <v>56</v>
      </c>
      <c r="D66" s="111"/>
      <c r="E66" s="50">
        <f>E65</f>
        <v>150</v>
      </c>
      <c r="F66" s="29"/>
      <c r="G66" s="30"/>
    </row>
    <row r="67" spans="1:7" ht="15.75">
      <c r="A67" s="117">
        <v>9</v>
      </c>
      <c r="B67" s="133" t="s">
        <v>306</v>
      </c>
      <c r="C67" s="47" t="s">
        <v>247</v>
      </c>
      <c r="D67" s="111"/>
      <c r="E67" s="49">
        <v>1</v>
      </c>
      <c r="F67" s="29"/>
      <c r="G67" s="30"/>
    </row>
    <row r="68" spans="1:7" ht="47.25">
      <c r="A68" s="117">
        <v>10</v>
      </c>
      <c r="B68" s="55" t="s">
        <v>308</v>
      </c>
      <c r="C68" s="137" t="s">
        <v>55</v>
      </c>
      <c r="D68" s="111"/>
      <c r="E68" s="51"/>
      <c r="F68" s="29"/>
      <c r="G68" s="4" t="s">
        <v>172</v>
      </c>
    </row>
    <row r="69" spans="1:7" ht="47.25">
      <c r="A69" s="117">
        <v>11</v>
      </c>
      <c r="B69" s="55" t="s">
        <v>309</v>
      </c>
      <c r="C69" s="137" t="s">
        <v>55</v>
      </c>
      <c r="D69" s="111"/>
      <c r="E69" s="51"/>
      <c r="F69" s="29"/>
      <c r="G69" s="4" t="s">
        <v>172</v>
      </c>
    </row>
    <row r="70" spans="1:7" ht="31.5">
      <c r="A70" s="73"/>
      <c r="B70" s="18" t="s">
        <v>257</v>
      </c>
      <c r="C70" s="74"/>
      <c r="D70" s="75"/>
      <c r="E70" s="76"/>
      <c r="F70" s="75">
        <f>SUM(F59:F69)</f>
        <v>0</v>
      </c>
      <c r="G70" s="77"/>
    </row>
    <row r="71" spans="1:7" ht="34.5" customHeight="1">
      <c r="A71" s="144" t="s">
        <v>182</v>
      </c>
      <c r="B71" s="145"/>
      <c r="C71" s="145"/>
      <c r="D71" s="145"/>
      <c r="E71" s="146"/>
      <c r="F71" s="29">
        <f>F57+F70</f>
        <v>0</v>
      </c>
      <c r="G71" s="30"/>
    </row>
    <row r="72" spans="1:7" ht="18.75">
      <c r="A72" s="151" t="s">
        <v>183</v>
      </c>
      <c r="B72" s="152"/>
      <c r="C72" s="152"/>
      <c r="D72" s="152"/>
      <c r="E72" s="152"/>
      <c r="F72" s="152"/>
      <c r="G72" s="153"/>
    </row>
    <row r="73" spans="1:7" ht="18.75">
      <c r="A73" s="148" t="s">
        <v>174</v>
      </c>
      <c r="B73" s="149"/>
      <c r="C73" s="149"/>
      <c r="D73" s="149"/>
      <c r="E73" s="149"/>
      <c r="F73" s="149"/>
      <c r="G73" s="150"/>
    </row>
    <row r="74" spans="1:7" ht="31.5">
      <c r="A74" s="72"/>
      <c r="B74" s="28" t="s">
        <v>259</v>
      </c>
      <c r="C74" s="2"/>
      <c r="D74" s="110"/>
      <c r="E74" s="2"/>
      <c r="F74" s="2"/>
      <c r="G74" s="34"/>
    </row>
    <row r="75" spans="1:7" ht="47.25">
      <c r="A75" s="16">
        <v>1</v>
      </c>
      <c r="B75" s="45" t="s">
        <v>261</v>
      </c>
      <c r="C75" s="137" t="s">
        <v>55</v>
      </c>
      <c r="D75" s="61"/>
      <c r="E75" s="61"/>
      <c r="F75" s="61"/>
      <c r="G75" s="4" t="s">
        <v>170</v>
      </c>
    </row>
    <row r="76" spans="1:7" ht="31.5">
      <c r="A76" s="16">
        <v>2</v>
      </c>
      <c r="B76" s="125" t="s">
        <v>238</v>
      </c>
      <c r="C76" s="47" t="s">
        <v>56</v>
      </c>
      <c r="D76" s="61"/>
      <c r="E76" s="47">
        <v>24</v>
      </c>
      <c r="F76" s="61"/>
      <c r="G76" s="134"/>
    </row>
    <row r="77" spans="1:7" ht="15.75">
      <c r="A77" s="16">
        <v>3</v>
      </c>
      <c r="B77" s="126" t="s">
        <v>239</v>
      </c>
      <c r="C77" s="43" t="s">
        <v>56</v>
      </c>
      <c r="D77" s="61"/>
      <c r="E77" s="43">
        <f>E76+2</f>
        <v>26</v>
      </c>
      <c r="F77" s="61"/>
      <c r="G77" s="134"/>
    </row>
    <row r="78" spans="1:7" ht="15.75">
      <c r="A78" s="16">
        <v>4</v>
      </c>
      <c r="B78" s="45" t="s">
        <v>240</v>
      </c>
      <c r="C78" s="43" t="s">
        <v>56</v>
      </c>
      <c r="D78" s="61"/>
      <c r="E78" s="43">
        <v>10</v>
      </c>
      <c r="F78" s="61"/>
      <c r="G78" s="4"/>
    </row>
    <row r="79" spans="1:7" ht="15.75">
      <c r="A79" s="72"/>
      <c r="B79" s="127" t="s">
        <v>253</v>
      </c>
      <c r="C79" s="2"/>
      <c r="D79" s="31"/>
      <c r="E79" s="2"/>
      <c r="F79" s="2"/>
      <c r="G79" s="34"/>
    </row>
    <row r="80" spans="1:7" ht="31.5">
      <c r="A80" s="16">
        <v>1</v>
      </c>
      <c r="B80" s="133" t="s">
        <v>251</v>
      </c>
      <c r="C80" s="47" t="s">
        <v>56</v>
      </c>
      <c r="D80" s="61"/>
      <c r="E80" s="48">
        <v>7</v>
      </c>
      <c r="F80" s="61"/>
      <c r="G80" s="4"/>
    </row>
    <row r="81" spans="1:7" ht="63">
      <c r="A81" s="16">
        <v>2</v>
      </c>
      <c r="B81" s="53" t="s">
        <v>187</v>
      </c>
      <c r="C81" s="137" t="s">
        <v>55</v>
      </c>
      <c r="D81" s="61"/>
      <c r="E81" s="48"/>
      <c r="F81" s="61"/>
      <c r="G81" s="4" t="s">
        <v>171</v>
      </c>
    </row>
    <row r="82" spans="1:7" ht="31.5">
      <c r="A82" s="16">
        <v>3</v>
      </c>
      <c r="B82" s="135" t="s">
        <v>100</v>
      </c>
      <c r="C82" s="46" t="s">
        <v>48</v>
      </c>
      <c r="D82" s="61"/>
      <c r="E82" s="47">
        <v>1</v>
      </c>
      <c r="F82" s="61"/>
      <c r="G82" s="134"/>
    </row>
    <row r="83" spans="1:7" ht="31.5">
      <c r="A83" s="16">
        <v>4</v>
      </c>
      <c r="B83" s="133" t="s">
        <v>262</v>
      </c>
      <c r="C83" s="47" t="s">
        <v>58</v>
      </c>
      <c r="D83" s="61"/>
      <c r="E83" s="49">
        <f>10*20</f>
        <v>200</v>
      </c>
      <c r="F83" s="61"/>
      <c r="G83" s="4"/>
    </row>
    <row r="84" spans="1:7" ht="31.5">
      <c r="A84" s="16">
        <v>5</v>
      </c>
      <c r="B84" s="53" t="s">
        <v>266</v>
      </c>
      <c r="C84" s="137" t="s">
        <v>55</v>
      </c>
      <c r="D84" s="61"/>
      <c r="E84" s="48"/>
      <c r="F84" s="61"/>
      <c r="G84" s="4" t="s">
        <v>310</v>
      </c>
    </row>
    <row r="85" spans="1:7" ht="31.5">
      <c r="A85" s="16">
        <v>6</v>
      </c>
      <c r="B85" s="125" t="s">
        <v>263</v>
      </c>
      <c r="C85" s="46" t="s">
        <v>48</v>
      </c>
      <c r="D85" s="61"/>
      <c r="E85" s="47">
        <v>1</v>
      </c>
      <c r="F85" s="61"/>
      <c r="G85" s="4"/>
    </row>
    <row r="86" spans="1:7" ht="15.75">
      <c r="A86" s="16">
        <v>7</v>
      </c>
      <c r="B86" s="125" t="s">
        <v>264</v>
      </c>
      <c r="C86" s="47" t="s">
        <v>56</v>
      </c>
      <c r="D86" s="61"/>
      <c r="E86" s="49">
        <v>2</v>
      </c>
      <c r="F86" s="61"/>
      <c r="G86" s="4"/>
    </row>
    <row r="87" spans="1:7" ht="31.5">
      <c r="A87" s="16">
        <v>8</v>
      </c>
      <c r="B87" s="130" t="s">
        <v>265</v>
      </c>
      <c r="C87" s="47" t="s">
        <v>56</v>
      </c>
      <c r="D87" s="61"/>
      <c r="E87" s="49">
        <f>E86</f>
        <v>2</v>
      </c>
      <c r="F87" s="61"/>
      <c r="G87" s="4"/>
    </row>
    <row r="88" spans="1:7" ht="15.75">
      <c r="A88" s="16">
        <v>9</v>
      </c>
      <c r="B88" s="133" t="s">
        <v>306</v>
      </c>
      <c r="C88" s="47" t="s">
        <v>247</v>
      </c>
      <c r="D88" s="61"/>
      <c r="E88" s="49">
        <v>1</v>
      </c>
      <c r="F88" s="61"/>
      <c r="G88" s="4"/>
    </row>
    <row r="89" spans="1:7" ht="31.5">
      <c r="A89" s="73"/>
      <c r="B89" s="18" t="s">
        <v>260</v>
      </c>
      <c r="C89" s="74"/>
      <c r="D89" s="75"/>
      <c r="E89" s="76"/>
      <c r="F89" s="75">
        <f>SUM(F75:F88)</f>
        <v>0</v>
      </c>
      <c r="G89" s="77"/>
    </row>
    <row r="90" spans="1:7" ht="31.5">
      <c r="A90" s="72"/>
      <c r="B90" s="28" t="s">
        <v>267</v>
      </c>
      <c r="C90" s="2"/>
      <c r="D90" s="110"/>
      <c r="E90" s="2"/>
      <c r="F90" s="2"/>
      <c r="G90" s="34"/>
    </row>
    <row r="91" spans="1:7" ht="31.5">
      <c r="A91" s="16">
        <v>1</v>
      </c>
      <c r="B91" s="125" t="s">
        <v>238</v>
      </c>
      <c r="C91" s="47" t="s">
        <v>56</v>
      </c>
      <c r="D91" s="61"/>
      <c r="E91" s="47">
        <v>24</v>
      </c>
      <c r="F91" s="61"/>
      <c r="G91" s="4"/>
    </row>
    <row r="92" spans="1:7" ht="63">
      <c r="A92" s="16">
        <v>2</v>
      </c>
      <c r="B92" s="45" t="s">
        <v>187</v>
      </c>
      <c r="C92" s="137" t="s">
        <v>55</v>
      </c>
      <c r="D92" s="61"/>
      <c r="E92" s="51"/>
      <c r="F92" s="61"/>
      <c r="G92" s="4" t="s">
        <v>171</v>
      </c>
    </row>
    <row r="93" spans="1:7" ht="15.75">
      <c r="A93" s="16">
        <v>3</v>
      </c>
      <c r="B93" s="126" t="s">
        <v>239</v>
      </c>
      <c r="C93" s="43" t="s">
        <v>56</v>
      </c>
      <c r="D93" s="61"/>
      <c r="E93" s="43">
        <f>E91+2</f>
        <v>26</v>
      </c>
      <c r="F93" s="61"/>
      <c r="G93" s="134"/>
    </row>
    <row r="94" spans="1:7" ht="15.75">
      <c r="A94" s="16">
        <v>4</v>
      </c>
      <c r="B94" s="128" t="s">
        <v>240</v>
      </c>
      <c r="C94" s="43" t="s">
        <v>56</v>
      </c>
      <c r="D94" s="61"/>
      <c r="E94" s="43">
        <v>10</v>
      </c>
      <c r="F94" s="61"/>
      <c r="G94" s="4"/>
    </row>
    <row r="95" spans="1:7" ht="15.75">
      <c r="A95" s="72"/>
      <c r="B95" s="127" t="s">
        <v>253</v>
      </c>
      <c r="C95" s="2"/>
      <c r="D95" s="31"/>
      <c r="E95" s="2"/>
      <c r="F95" s="2"/>
      <c r="G95" s="34"/>
    </row>
    <row r="96" spans="1:7" ht="31.5">
      <c r="A96" s="16">
        <v>1</v>
      </c>
      <c r="B96" s="133" t="s">
        <v>251</v>
      </c>
      <c r="C96" s="47" t="s">
        <v>56</v>
      </c>
      <c r="D96" s="134"/>
      <c r="E96" s="48">
        <v>7</v>
      </c>
      <c r="F96" s="61"/>
      <c r="G96" s="4"/>
    </row>
    <row r="97" spans="1:7" ht="31.5">
      <c r="A97" s="16">
        <v>2</v>
      </c>
      <c r="B97" s="135" t="s">
        <v>100</v>
      </c>
      <c r="C97" s="46" t="s">
        <v>48</v>
      </c>
      <c r="D97" s="134"/>
      <c r="E97" s="47">
        <v>1</v>
      </c>
      <c r="F97" s="61"/>
      <c r="G97" s="134"/>
    </row>
    <row r="98" spans="1:7" ht="31.5">
      <c r="A98" s="16">
        <v>3</v>
      </c>
      <c r="B98" s="133" t="s">
        <v>269</v>
      </c>
      <c r="C98" s="47" t="s">
        <v>58</v>
      </c>
      <c r="D98" s="134"/>
      <c r="E98" s="49">
        <f>15*20</f>
        <v>300</v>
      </c>
      <c r="F98" s="61"/>
      <c r="G98" s="134"/>
    </row>
    <row r="99" spans="1:7" ht="31.5">
      <c r="A99" s="16">
        <v>4</v>
      </c>
      <c r="B99" s="53" t="s">
        <v>266</v>
      </c>
      <c r="C99" s="137" t="s">
        <v>55</v>
      </c>
      <c r="D99" s="134"/>
      <c r="E99" s="48"/>
      <c r="F99" s="61"/>
      <c r="G99" s="4" t="s">
        <v>310</v>
      </c>
    </row>
    <row r="100" spans="1:7" ht="31.5">
      <c r="A100" s="16">
        <v>5</v>
      </c>
      <c r="B100" s="125" t="s">
        <v>263</v>
      </c>
      <c r="C100" s="46" t="s">
        <v>48</v>
      </c>
      <c r="D100" s="134"/>
      <c r="E100" s="47">
        <v>1</v>
      </c>
      <c r="F100" s="61"/>
      <c r="G100" s="4"/>
    </row>
    <row r="101" spans="1:7" ht="15.75">
      <c r="A101" s="16">
        <v>6</v>
      </c>
      <c r="B101" s="125" t="s">
        <v>264</v>
      </c>
      <c r="C101" s="47" t="s">
        <v>56</v>
      </c>
      <c r="D101" s="134"/>
      <c r="E101" s="49">
        <v>2</v>
      </c>
      <c r="F101" s="61"/>
      <c r="G101" s="4"/>
    </row>
    <row r="102" spans="1:7" ht="31.5">
      <c r="A102" s="16">
        <v>7</v>
      </c>
      <c r="B102" s="130" t="s">
        <v>265</v>
      </c>
      <c r="C102" s="47" t="s">
        <v>56</v>
      </c>
      <c r="D102" s="134"/>
      <c r="E102" s="49">
        <f>E101</f>
        <v>2</v>
      </c>
      <c r="F102" s="61"/>
      <c r="G102" s="4"/>
    </row>
    <row r="103" spans="1:7" ht="15.75">
      <c r="A103" s="16">
        <v>8</v>
      </c>
      <c r="B103" s="133" t="s">
        <v>306</v>
      </c>
      <c r="C103" s="47" t="s">
        <v>247</v>
      </c>
      <c r="D103" s="134"/>
      <c r="E103" s="49">
        <v>1</v>
      </c>
      <c r="F103" s="61"/>
      <c r="G103" s="4"/>
    </row>
    <row r="104" spans="1:7" ht="31.5">
      <c r="A104" s="73"/>
      <c r="B104" s="18" t="s">
        <v>268</v>
      </c>
      <c r="C104" s="74"/>
      <c r="D104" s="75"/>
      <c r="E104" s="76"/>
      <c r="F104" s="75">
        <f>SUM(F91:F103)</f>
        <v>0</v>
      </c>
      <c r="G104" s="77"/>
    </row>
    <row r="105" spans="1:7" ht="31.5">
      <c r="A105" s="72"/>
      <c r="B105" s="28" t="s">
        <v>270</v>
      </c>
      <c r="C105" s="2"/>
      <c r="D105" s="110"/>
      <c r="E105" s="2"/>
      <c r="F105" s="2"/>
      <c r="G105" s="34"/>
    </row>
    <row r="106" spans="1:7" ht="31.5">
      <c r="A106" s="16">
        <v>1</v>
      </c>
      <c r="B106" s="125" t="s">
        <v>238</v>
      </c>
      <c r="C106" s="47" t="s">
        <v>56</v>
      </c>
      <c r="D106" s="61"/>
      <c r="E106" s="47">
        <v>21</v>
      </c>
      <c r="F106" s="61"/>
      <c r="G106" s="4"/>
    </row>
    <row r="107" spans="1:7" ht="63">
      <c r="A107" s="16">
        <v>2</v>
      </c>
      <c r="B107" s="128" t="s">
        <v>187</v>
      </c>
      <c r="C107" s="137" t="s">
        <v>55</v>
      </c>
      <c r="D107" s="61"/>
      <c r="E107" s="51"/>
      <c r="F107" s="61"/>
      <c r="G107" s="4" t="s">
        <v>171</v>
      </c>
    </row>
    <row r="108" spans="1:7" ht="15.75">
      <c r="A108" s="16">
        <v>3</v>
      </c>
      <c r="B108" s="126" t="s">
        <v>239</v>
      </c>
      <c r="C108" s="43" t="s">
        <v>56</v>
      </c>
      <c r="D108" s="61"/>
      <c r="E108" s="43">
        <f>E106+2</f>
        <v>23</v>
      </c>
      <c r="F108" s="61"/>
      <c r="G108" s="134"/>
    </row>
    <row r="109" spans="1:7" ht="15.75">
      <c r="A109" s="16">
        <v>4</v>
      </c>
      <c r="B109" s="128" t="s">
        <v>240</v>
      </c>
      <c r="C109" s="43" t="s">
        <v>56</v>
      </c>
      <c r="D109" s="61"/>
      <c r="E109" s="43">
        <v>10</v>
      </c>
      <c r="F109" s="61"/>
      <c r="G109" s="4"/>
    </row>
    <row r="110" spans="1:7" ht="15.75">
      <c r="A110" s="72"/>
      <c r="B110" s="127" t="s">
        <v>253</v>
      </c>
      <c r="C110" s="2"/>
      <c r="D110" s="31"/>
      <c r="E110" s="2"/>
      <c r="F110" s="2"/>
      <c r="G110" s="34"/>
    </row>
    <row r="111" spans="1:7" ht="31.5">
      <c r="A111" s="16">
        <v>1</v>
      </c>
      <c r="B111" s="133" t="s">
        <v>251</v>
      </c>
      <c r="C111" s="47" t="s">
        <v>56</v>
      </c>
      <c r="D111" s="134"/>
      <c r="E111" s="48">
        <v>7</v>
      </c>
      <c r="F111" s="61"/>
      <c r="G111" s="4"/>
    </row>
    <row r="112" spans="1:7" ht="31.5">
      <c r="A112" s="16">
        <v>2</v>
      </c>
      <c r="B112" s="135" t="s">
        <v>100</v>
      </c>
      <c r="C112" s="46" t="s">
        <v>48</v>
      </c>
      <c r="D112" s="134"/>
      <c r="E112" s="47">
        <v>1</v>
      </c>
      <c r="F112" s="61"/>
      <c r="G112" s="134"/>
    </row>
    <row r="113" spans="1:7" ht="31.5">
      <c r="A113" s="16">
        <v>3</v>
      </c>
      <c r="B113" s="133" t="s">
        <v>269</v>
      </c>
      <c r="C113" s="47" t="s">
        <v>58</v>
      </c>
      <c r="D113" s="134"/>
      <c r="E113" s="49">
        <f>15*20</f>
        <v>300</v>
      </c>
      <c r="F113" s="61"/>
      <c r="G113" s="134"/>
    </row>
    <row r="114" spans="1:7" ht="31.5">
      <c r="A114" s="16">
        <v>4</v>
      </c>
      <c r="B114" s="53" t="s">
        <v>266</v>
      </c>
      <c r="C114" s="137" t="s">
        <v>55</v>
      </c>
      <c r="D114" s="134"/>
      <c r="E114" s="48"/>
      <c r="F114" s="61"/>
      <c r="G114" s="4" t="s">
        <v>310</v>
      </c>
    </row>
    <row r="115" spans="1:7" ht="31.5">
      <c r="A115" s="16">
        <v>5</v>
      </c>
      <c r="B115" s="125" t="s">
        <v>263</v>
      </c>
      <c r="C115" s="46" t="s">
        <v>48</v>
      </c>
      <c r="D115" s="134"/>
      <c r="E115" s="47">
        <v>1</v>
      </c>
      <c r="F115" s="61"/>
      <c r="G115" s="4"/>
    </row>
    <row r="116" spans="1:7" ht="15.75">
      <c r="A116" s="16">
        <v>6</v>
      </c>
      <c r="B116" s="133" t="s">
        <v>306</v>
      </c>
      <c r="C116" s="47" t="s">
        <v>247</v>
      </c>
      <c r="D116" s="134"/>
      <c r="E116" s="49">
        <v>1</v>
      </c>
      <c r="F116" s="61"/>
      <c r="G116" s="4"/>
    </row>
    <row r="117" spans="1:7" ht="47.25">
      <c r="A117" s="16">
        <v>7</v>
      </c>
      <c r="B117" s="45" t="s">
        <v>272</v>
      </c>
      <c r="C117" s="137" t="s">
        <v>55</v>
      </c>
      <c r="D117" s="134"/>
      <c r="E117" s="49"/>
      <c r="F117" s="61"/>
      <c r="G117" s="4" t="s">
        <v>172</v>
      </c>
    </row>
    <row r="118" spans="1:7" ht="31.5">
      <c r="A118" s="73"/>
      <c r="B118" s="18" t="s">
        <v>271</v>
      </c>
      <c r="C118" s="74"/>
      <c r="D118" s="75"/>
      <c r="E118" s="76"/>
      <c r="F118" s="75">
        <f>SUM(F106:F116)</f>
        <v>0</v>
      </c>
      <c r="G118" s="77"/>
    </row>
    <row r="119" spans="1:7" ht="34.5" customHeight="1">
      <c r="A119" s="144" t="s">
        <v>188</v>
      </c>
      <c r="B119" s="145"/>
      <c r="C119" s="145"/>
      <c r="D119" s="145"/>
      <c r="E119" s="146"/>
      <c r="F119" s="29">
        <f>F89+F104+F118</f>
        <v>0</v>
      </c>
      <c r="G119" s="30"/>
    </row>
    <row r="120" spans="1:7" ht="18.75">
      <c r="A120" s="151" t="s">
        <v>273</v>
      </c>
      <c r="B120" s="152"/>
      <c r="C120" s="152"/>
      <c r="D120" s="152"/>
      <c r="E120" s="152"/>
      <c r="F120" s="152"/>
      <c r="G120" s="153"/>
    </row>
    <row r="121" spans="1:7" ht="18.75">
      <c r="A121" s="148" t="s">
        <v>175</v>
      </c>
      <c r="B121" s="149"/>
      <c r="C121" s="149"/>
      <c r="D121" s="149"/>
      <c r="E121" s="149"/>
      <c r="F121" s="149"/>
      <c r="G121" s="150"/>
    </row>
    <row r="122" spans="1:7" ht="31.5">
      <c r="A122" s="72"/>
      <c r="B122" s="28" t="s">
        <v>332</v>
      </c>
      <c r="C122" s="2"/>
      <c r="D122" s="110"/>
      <c r="E122" s="2"/>
      <c r="F122" s="2"/>
      <c r="G122" s="34"/>
    </row>
    <row r="123" spans="1:7" ht="47.25">
      <c r="A123" s="117">
        <v>1</v>
      </c>
      <c r="B123" s="55" t="s">
        <v>311</v>
      </c>
      <c r="C123" s="137" t="s">
        <v>55</v>
      </c>
      <c r="D123" s="61"/>
      <c r="E123" s="61"/>
      <c r="F123" s="61"/>
      <c r="G123" s="4" t="s">
        <v>170</v>
      </c>
    </row>
    <row r="124" spans="1:7" ht="31.5">
      <c r="A124" s="117">
        <v>2</v>
      </c>
      <c r="B124" s="125" t="s">
        <v>238</v>
      </c>
      <c r="C124" s="47" t="s">
        <v>56</v>
      </c>
      <c r="D124" s="111"/>
      <c r="E124" s="47">
        <v>30</v>
      </c>
      <c r="F124" s="29"/>
      <c r="G124" s="30"/>
    </row>
    <row r="125" spans="1:7" ht="47.25">
      <c r="A125" s="117">
        <v>3</v>
      </c>
      <c r="B125" s="130" t="s">
        <v>243</v>
      </c>
      <c r="C125" s="124" t="s">
        <v>242</v>
      </c>
      <c r="D125" s="111"/>
      <c r="E125" s="124">
        <v>1</v>
      </c>
      <c r="F125" s="29"/>
      <c r="G125" s="138" t="s">
        <v>333</v>
      </c>
    </row>
    <row r="126" spans="1:7" ht="63">
      <c r="A126" s="117">
        <v>4</v>
      </c>
      <c r="B126" s="45" t="s">
        <v>281</v>
      </c>
      <c r="C126" s="16" t="s">
        <v>57</v>
      </c>
      <c r="D126" s="111"/>
      <c r="E126" s="51"/>
      <c r="F126" s="29"/>
      <c r="G126" s="4" t="s">
        <v>171</v>
      </c>
    </row>
    <row r="127" spans="1:7" ht="15.75">
      <c r="A127" s="117">
        <v>5</v>
      </c>
      <c r="B127" s="126" t="s">
        <v>239</v>
      </c>
      <c r="C127" s="43" t="s">
        <v>56</v>
      </c>
      <c r="D127" s="111"/>
      <c r="E127" s="43">
        <f>E124+2</f>
        <v>32</v>
      </c>
      <c r="F127" s="29"/>
      <c r="G127" s="30"/>
    </row>
    <row r="128" spans="1:7" ht="15.75">
      <c r="A128" s="117">
        <v>6</v>
      </c>
      <c r="B128" s="128" t="s">
        <v>240</v>
      </c>
      <c r="C128" s="43" t="s">
        <v>56</v>
      </c>
      <c r="D128" s="111"/>
      <c r="E128" s="43">
        <v>20</v>
      </c>
      <c r="F128" s="29"/>
      <c r="G128" s="30"/>
    </row>
    <row r="129" spans="1:7" ht="31.5">
      <c r="A129" s="117">
        <v>7</v>
      </c>
      <c r="B129" s="45" t="s">
        <v>274</v>
      </c>
      <c r="C129" s="16" t="s">
        <v>57</v>
      </c>
      <c r="D129" s="111"/>
      <c r="E129" s="43"/>
      <c r="F129" s="29"/>
      <c r="G129" s="4" t="s">
        <v>179</v>
      </c>
    </row>
    <row r="130" spans="1:7" ht="15.75">
      <c r="A130" s="119"/>
      <c r="B130" s="127" t="s">
        <v>253</v>
      </c>
      <c r="C130" s="2"/>
      <c r="D130" s="120"/>
      <c r="E130" s="123"/>
      <c r="F130" s="121"/>
      <c r="G130" s="122"/>
    </row>
    <row r="131" spans="1:7" ht="31.5">
      <c r="A131" s="117">
        <v>1</v>
      </c>
      <c r="B131" s="133" t="s">
        <v>251</v>
      </c>
      <c r="C131" s="47" t="s">
        <v>56</v>
      </c>
      <c r="D131" s="111"/>
      <c r="E131" s="48">
        <f>15*2</f>
        <v>30</v>
      </c>
      <c r="F131" s="29"/>
      <c r="G131" s="30"/>
    </row>
    <row r="132" spans="1:7" ht="31.5">
      <c r="A132" s="117">
        <v>2</v>
      </c>
      <c r="B132" s="135" t="s">
        <v>100</v>
      </c>
      <c r="C132" s="46" t="s">
        <v>48</v>
      </c>
      <c r="D132" s="111"/>
      <c r="E132" s="47">
        <v>1</v>
      </c>
      <c r="F132" s="29"/>
      <c r="G132" s="30"/>
    </row>
    <row r="133" spans="1:7" ht="31.5">
      <c r="A133" s="117">
        <v>3</v>
      </c>
      <c r="B133" s="133" t="s">
        <v>314</v>
      </c>
      <c r="C133" s="47" t="s">
        <v>58</v>
      </c>
      <c r="D133" s="111"/>
      <c r="E133" s="49">
        <f>20*20</f>
        <v>400</v>
      </c>
      <c r="F133" s="29"/>
      <c r="G133" s="30"/>
    </row>
    <row r="134" spans="1:7" ht="31.5">
      <c r="A134" s="117">
        <v>4</v>
      </c>
      <c r="B134" s="53" t="s">
        <v>254</v>
      </c>
      <c r="C134" s="42" t="s">
        <v>57</v>
      </c>
      <c r="D134" s="111"/>
      <c r="E134" s="48">
        <v>1</v>
      </c>
      <c r="F134" s="29"/>
      <c r="G134" s="4" t="s">
        <v>310</v>
      </c>
    </row>
    <row r="135" spans="1:7" ht="31.5">
      <c r="A135" s="117">
        <v>5</v>
      </c>
      <c r="B135" s="135" t="s">
        <v>100</v>
      </c>
      <c r="C135" s="46" t="s">
        <v>48</v>
      </c>
      <c r="D135" s="111"/>
      <c r="E135" s="47">
        <v>1</v>
      </c>
      <c r="F135" s="29"/>
      <c r="G135" s="30"/>
    </row>
    <row r="136" spans="1:7" ht="31.5">
      <c r="A136" s="117">
        <v>6</v>
      </c>
      <c r="B136" s="133" t="s">
        <v>313</v>
      </c>
      <c r="C136" s="47" t="s">
        <v>58</v>
      </c>
      <c r="D136" s="111"/>
      <c r="E136" s="49">
        <f>10*20</f>
        <v>200</v>
      </c>
      <c r="F136" s="29"/>
      <c r="G136" s="30"/>
    </row>
    <row r="137" spans="1:7" ht="31.5">
      <c r="A137" s="117">
        <v>7</v>
      </c>
      <c r="B137" s="53" t="s">
        <v>254</v>
      </c>
      <c r="C137" s="42" t="s">
        <v>57</v>
      </c>
      <c r="D137" s="111"/>
      <c r="E137" s="48">
        <v>1</v>
      </c>
      <c r="F137" s="29"/>
      <c r="G137" s="4" t="s">
        <v>310</v>
      </c>
    </row>
    <row r="138" spans="1:7" ht="15.75">
      <c r="A138" s="117">
        <v>8</v>
      </c>
      <c r="B138" s="125" t="s">
        <v>245</v>
      </c>
      <c r="C138" s="47" t="s">
        <v>56</v>
      </c>
      <c r="D138" s="111"/>
      <c r="E138" s="49">
        <v>180</v>
      </c>
      <c r="F138" s="29"/>
      <c r="G138" s="30"/>
    </row>
    <row r="139" spans="1:7" ht="31.5">
      <c r="A139" s="117">
        <v>9</v>
      </c>
      <c r="B139" s="130" t="s">
        <v>246</v>
      </c>
      <c r="C139" s="47" t="s">
        <v>56</v>
      </c>
      <c r="D139" s="111"/>
      <c r="E139" s="49">
        <f>E138</f>
        <v>180</v>
      </c>
      <c r="F139" s="29"/>
      <c r="G139" s="30"/>
    </row>
    <row r="140" spans="1:7" ht="15.75">
      <c r="A140" s="117">
        <v>10</v>
      </c>
      <c r="B140" s="133" t="s">
        <v>306</v>
      </c>
      <c r="C140" s="47" t="s">
        <v>247</v>
      </c>
      <c r="D140" s="111"/>
      <c r="E140" s="48">
        <v>1</v>
      </c>
      <c r="F140" s="29"/>
      <c r="G140" s="30"/>
    </row>
    <row r="141" spans="1:7" ht="47.25">
      <c r="A141" s="117">
        <v>11</v>
      </c>
      <c r="B141" s="55" t="s">
        <v>312</v>
      </c>
      <c r="C141" s="137" t="s">
        <v>55</v>
      </c>
      <c r="D141" s="111"/>
      <c r="E141" s="49"/>
      <c r="F141" s="29"/>
      <c r="G141" s="4" t="s">
        <v>172</v>
      </c>
    </row>
    <row r="142" spans="1:7" ht="31.5">
      <c r="A142" s="73"/>
      <c r="B142" s="18" t="s">
        <v>276</v>
      </c>
      <c r="C142" s="74"/>
      <c r="D142" s="75"/>
      <c r="E142" s="76"/>
      <c r="F142" s="75">
        <f>SUM(F123:F141)</f>
        <v>0</v>
      </c>
      <c r="G142" s="77"/>
    </row>
    <row r="143" spans="1:7" ht="33.75" customHeight="1">
      <c r="A143" s="144" t="s">
        <v>277</v>
      </c>
      <c r="B143" s="145"/>
      <c r="C143" s="145"/>
      <c r="D143" s="145"/>
      <c r="E143" s="146"/>
      <c r="F143" s="29">
        <f>F112+F128+F142</f>
        <v>0</v>
      </c>
      <c r="G143" s="30"/>
    </row>
    <row r="144" spans="1:7" ht="18.75">
      <c r="A144" s="151" t="s">
        <v>278</v>
      </c>
      <c r="B144" s="152"/>
      <c r="C144" s="152"/>
      <c r="D144" s="152"/>
      <c r="E144" s="152"/>
      <c r="F144" s="152"/>
      <c r="G144" s="153"/>
    </row>
    <row r="145" spans="1:7" ht="18.75">
      <c r="A145" s="148" t="s">
        <v>175</v>
      </c>
      <c r="B145" s="149"/>
      <c r="C145" s="149"/>
      <c r="D145" s="149"/>
      <c r="E145" s="149"/>
      <c r="F145" s="149"/>
      <c r="G145" s="150"/>
    </row>
    <row r="146" spans="1:7" ht="31.5">
      <c r="A146" s="72"/>
      <c r="B146" s="28" t="s">
        <v>279</v>
      </c>
      <c r="C146" s="2"/>
      <c r="D146" s="110"/>
      <c r="E146" s="2"/>
      <c r="F146" s="2"/>
      <c r="G146" s="34"/>
    </row>
    <row r="147" spans="1:7" ht="47.25">
      <c r="A147" s="117">
        <v>1</v>
      </c>
      <c r="B147" s="55" t="s">
        <v>311</v>
      </c>
      <c r="C147" s="137" t="s">
        <v>55</v>
      </c>
      <c r="D147" s="61"/>
      <c r="E147" s="61"/>
      <c r="F147" s="61"/>
      <c r="G147" s="4" t="s">
        <v>170</v>
      </c>
    </row>
    <row r="148" spans="1:7" ht="31.5">
      <c r="A148" s="117">
        <v>2</v>
      </c>
      <c r="B148" s="125" t="s">
        <v>238</v>
      </c>
      <c r="C148" s="47" t="s">
        <v>56</v>
      </c>
      <c r="D148" s="111"/>
      <c r="E148" s="47">
        <v>60</v>
      </c>
      <c r="F148" s="29"/>
      <c r="G148" s="30"/>
    </row>
    <row r="149" spans="1:7" ht="47.25">
      <c r="A149" s="117">
        <v>3</v>
      </c>
      <c r="B149" s="130" t="s">
        <v>243</v>
      </c>
      <c r="C149" s="124" t="s">
        <v>242</v>
      </c>
      <c r="D149" s="111"/>
      <c r="E149" s="124">
        <v>1</v>
      </c>
      <c r="F149" s="29"/>
      <c r="G149" s="138" t="s">
        <v>333</v>
      </c>
    </row>
    <row r="150" spans="1:7" ht="63">
      <c r="A150" s="117">
        <v>4</v>
      </c>
      <c r="B150" s="45" t="s">
        <v>280</v>
      </c>
      <c r="C150" s="16" t="s">
        <v>57</v>
      </c>
      <c r="D150" s="111"/>
      <c r="E150" s="51"/>
      <c r="F150" s="29"/>
      <c r="G150" s="4" t="s">
        <v>171</v>
      </c>
    </row>
    <row r="151" spans="1:7" ht="15.75">
      <c r="A151" s="117">
        <v>5</v>
      </c>
      <c r="B151" s="126" t="s">
        <v>239</v>
      </c>
      <c r="C151" s="43" t="s">
        <v>56</v>
      </c>
      <c r="D151" s="111"/>
      <c r="E151" s="43">
        <f>E148+2</f>
        <v>62</v>
      </c>
      <c r="F151" s="29"/>
      <c r="G151" s="30"/>
    </row>
    <row r="152" spans="1:7" ht="15.75">
      <c r="A152" s="117">
        <v>6</v>
      </c>
      <c r="B152" s="128" t="s">
        <v>240</v>
      </c>
      <c r="C152" s="43" t="s">
        <v>56</v>
      </c>
      <c r="D152" s="111"/>
      <c r="E152" s="43">
        <v>20</v>
      </c>
      <c r="F152" s="29"/>
      <c r="G152" s="30"/>
    </row>
    <row r="153" spans="1:7" ht="31.5">
      <c r="A153" s="117">
        <v>7</v>
      </c>
      <c r="B153" s="45" t="s">
        <v>274</v>
      </c>
      <c r="C153" s="16" t="s">
        <v>57</v>
      </c>
      <c r="D153" s="111"/>
      <c r="E153" s="43"/>
      <c r="F153" s="29"/>
      <c r="G153" s="4" t="s">
        <v>179</v>
      </c>
    </row>
    <row r="154" spans="1:7" ht="15.75">
      <c r="A154" s="119"/>
      <c r="B154" s="127" t="s">
        <v>253</v>
      </c>
      <c r="C154" s="2"/>
      <c r="D154" s="120"/>
      <c r="E154" s="123"/>
      <c r="F154" s="121"/>
      <c r="G154" s="122"/>
    </row>
    <row r="155" spans="1:7" ht="31.5">
      <c r="A155" s="117">
        <v>1</v>
      </c>
      <c r="B155" s="131" t="s">
        <v>251</v>
      </c>
      <c r="C155" s="47" t="s">
        <v>56</v>
      </c>
      <c r="D155" s="111"/>
      <c r="E155" s="48">
        <v>45</v>
      </c>
      <c r="F155" s="29"/>
      <c r="G155" s="30"/>
    </row>
    <row r="156" spans="1:7" ht="31.5">
      <c r="A156" s="117">
        <v>2</v>
      </c>
      <c r="B156" s="132" t="s">
        <v>100</v>
      </c>
      <c r="C156" s="46" t="s">
        <v>48</v>
      </c>
      <c r="D156" s="111"/>
      <c r="E156" s="47">
        <v>1</v>
      </c>
      <c r="F156" s="29"/>
      <c r="G156" s="30"/>
    </row>
    <row r="157" spans="1:7" ht="31.5">
      <c r="A157" s="117">
        <v>3</v>
      </c>
      <c r="B157" s="133" t="s">
        <v>275</v>
      </c>
      <c r="C157" s="47" t="s">
        <v>58</v>
      </c>
      <c r="D157" s="111"/>
      <c r="E157" s="49">
        <f>20*20</f>
        <v>400</v>
      </c>
      <c r="F157" s="29"/>
      <c r="G157" s="30"/>
    </row>
    <row r="158" spans="1:7" ht="31.5">
      <c r="A158" s="117">
        <v>4</v>
      </c>
      <c r="B158" s="45" t="s">
        <v>254</v>
      </c>
      <c r="C158" s="16" t="s">
        <v>57</v>
      </c>
      <c r="D158" s="111"/>
      <c r="E158" s="51">
        <v>1</v>
      </c>
      <c r="F158" s="29"/>
      <c r="G158" s="4" t="s">
        <v>310</v>
      </c>
    </row>
    <row r="159" spans="1:7" ht="31.5">
      <c r="A159" s="117">
        <v>5</v>
      </c>
      <c r="B159" s="132" t="s">
        <v>100</v>
      </c>
      <c r="C159" s="46" t="s">
        <v>48</v>
      </c>
      <c r="D159" s="111"/>
      <c r="E159" s="47">
        <v>1</v>
      </c>
      <c r="F159" s="29"/>
      <c r="G159" s="30"/>
    </row>
    <row r="160" spans="1:7" ht="31.5">
      <c r="A160" s="117">
        <v>6</v>
      </c>
      <c r="B160" s="133" t="s">
        <v>304</v>
      </c>
      <c r="C160" s="47" t="s">
        <v>58</v>
      </c>
      <c r="D160" s="111"/>
      <c r="E160" s="49">
        <f>10*20</f>
        <v>200</v>
      </c>
      <c r="F160" s="29"/>
      <c r="G160" s="30"/>
    </row>
    <row r="161" spans="1:7" ht="31.5">
      <c r="A161" s="117">
        <v>7</v>
      </c>
      <c r="B161" s="45" t="s">
        <v>254</v>
      </c>
      <c r="C161" s="16" t="s">
        <v>57</v>
      </c>
      <c r="D161" s="111"/>
      <c r="E161" s="51">
        <v>1</v>
      </c>
      <c r="F161" s="29"/>
      <c r="G161" s="4" t="s">
        <v>310</v>
      </c>
    </row>
    <row r="162" spans="1:7" ht="31.5">
      <c r="A162" s="117">
        <v>8</v>
      </c>
      <c r="B162" s="132" t="s">
        <v>100</v>
      </c>
      <c r="C162" s="46" t="s">
        <v>48</v>
      </c>
      <c r="D162" s="111"/>
      <c r="E162" s="47">
        <v>1</v>
      </c>
      <c r="F162" s="29"/>
      <c r="G162" s="30"/>
    </row>
    <row r="163" spans="1:7" ht="31.5">
      <c r="A163" s="117">
        <v>9</v>
      </c>
      <c r="B163" s="133" t="s">
        <v>282</v>
      </c>
      <c r="C163" s="47" t="s">
        <v>58</v>
      </c>
      <c r="D163" s="111"/>
      <c r="E163" s="49">
        <f>10*20</f>
        <v>200</v>
      </c>
      <c r="F163" s="29"/>
      <c r="G163" s="30"/>
    </row>
    <row r="164" spans="1:7" ht="31.5">
      <c r="A164" s="117">
        <v>10</v>
      </c>
      <c r="B164" s="45" t="s">
        <v>254</v>
      </c>
      <c r="C164" s="16" t="s">
        <v>57</v>
      </c>
      <c r="D164" s="111"/>
      <c r="E164" s="51">
        <v>1</v>
      </c>
      <c r="F164" s="29"/>
      <c r="G164" s="4" t="s">
        <v>310</v>
      </c>
    </row>
    <row r="165" spans="1:7" ht="15.75">
      <c r="A165" s="117">
        <v>11</v>
      </c>
      <c r="B165" s="128" t="s">
        <v>245</v>
      </c>
      <c r="C165" s="43" t="s">
        <v>56</v>
      </c>
      <c r="D165" s="111"/>
      <c r="E165" s="49">
        <v>165</v>
      </c>
      <c r="F165" s="29"/>
      <c r="G165" s="30"/>
    </row>
    <row r="166" spans="1:7" ht="31.5">
      <c r="A166" s="117">
        <v>12</v>
      </c>
      <c r="B166" s="130" t="s">
        <v>246</v>
      </c>
      <c r="C166" s="43" t="s">
        <v>56</v>
      </c>
      <c r="D166" s="111"/>
      <c r="E166" s="50">
        <f>E165</f>
        <v>165</v>
      </c>
      <c r="F166" s="29"/>
      <c r="G166" s="30"/>
    </row>
    <row r="167" spans="1:7" ht="15.75">
      <c r="A167" s="117">
        <v>13</v>
      </c>
      <c r="B167" s="133" t="s">
        <v>306</v>
      </c>
      <c r="C167" s="47" t="s">
        <v>247</v>
      </c>
      <c r="D167" s="111"/>
      <c r="E167" s="48">
        <v>1</v>
      </c>
      <c r="F167" s="29"/>
      <c r="G167" s="30"/>
    </row>
    <row r="168" spans="1:7" ht="47.25">
      <c r="A168" s="117">
        <v>14</v>
      </c>
      <c r="B168" s="55" t="s">
        <v>312</v>
      </c>
      <c r="C168" s="137" t="s">
        <v>55</v>
      </c>
      <c r="D168" s="111"/>
      <c r="E168" s="51"/>
      <c r="F168" s="29"/>
      <c r="G168" s="4" t="s">
        <v>172</v>
      </c>
    </row>
    <row r="169" spans="1:7" ht="47.25">
      <c r="A169" s="73"/>
      <c r="B169" s="18" t="s">
        <v>283</v>
      </c>
      <c r="C169" s="74"/>
      <c r="D169" s="75"/>
      <c r="E169" s="76"/>
      <c r="F169" s="75">
        <f>SUM(F147:F168)</f>
        <v>0</v>
      </c>
      <c r="G169" s="77"/>
    </row>
    <row r="170" spans="1:7" ht="35.25" customHeight="1">
      <c r="A170" s="144" t="s">
        <v>284</v>
      </c>
      <c r="B170" s="145"/>
      <c r="C170" s="145"/>
      <c r="D170" s="145"/>
      <c r="E170" s="146"/>
      <c r="F170" s="29">
        <f>F169</f>
        <v>0</v>
      </c>
      <c r="G170" s="30"/>
    </row>
    <row r="171" spans="1:7" ht="18.75">
      <c r="A171" s="151" t="s">
        <v>285</v>
      </c>
      <c r="B171" s="152"/>
      <c r="C171" s="152"/>
      <c r="D171" s="152"/>
      <c r="E171" s="152"/>
      <c r="F171" s="152"/>
      <c r="G171" s="153"/>
    </row>
    <row r="172" spans="1:7" ht="18.75">
      <c r="A172" s="148" t="s">
        <v>174</v>
      </c>
      <c r="B172" s="149"/>
      <c r="C172" s="149"/>
      <c r="D172" s="149"/>
      <c r="E172" s="149"/>
      <c r="F172" s="149"/>
      <c r="G172" s="150"/>
    </row>
    <row r="173" spans="1:7" ht="31.5">
      <c r="A173" s="72"/>
      <c r="B173" s="28" t="s">
        <v>286</v>
      </c>
      <c r="C173" s="15"/>
      <c r="D173" s="15"/>
      <c r="E173" s="17"/>
      <c r="F173" s="15"/>
      <c r="G173" s="3"/>
    </row>
    <row r="174" spans="1:7" ht="47.25">
      <c r="A174" s="42">
        <v>1</v>
      </c>
      <c r="B174" s="55" t="s">
        <v>287</v>
      </c>
      <c r="C174" s="46" t="s">
        <v>55</v>
      </c>
      <c r="D174" s="64"/>
      <c r="E174" s="48"/>
      <c r="F174" s="64"/>
      <c r="G174" s="4" t="s">
        <v>170</v>
      </c>
    </row>
    <row r="175" spans="1:7" ht="15.75">
      <c r="A175" s="42">
        <v>2</v>
      </c>
      <c r="B175" s="44" t="s">
        <v>185</v>
      </c>
      <c r="C175" s="42" t="s">
        <v>176</v>
      </c>
      <c r="D175" s="64"/>
      <c r="E175" s="43">
        <v>6</v>
      </c>
      <c r="F175" s="64"/>
      <c r="G175" s="4"/>
    </row>
    <row r="176" spans="1:7" ht="47.25">
      <c r="A176" s="42">
        <v>3</v>
      </c>
      <c r="B176" s="45" t="s">
        <v>288</v>
      </c>
      <c r="C176" s="46" t="s">
        <v>55</v>
      </c>
      <c r="D176" s="64"/>
      <c r="E176" s="43"/>
      <c r="F176" s="64"/>
      <c r="G176" s="4" t="s">
        <v>172</v>
      </c>
    </row>
    <row r="177" spans="1:7" ht="31.5">
      <c r="A177" s="73"/>
      <c r="B177" s="78" t="s">
        <v>289</v>
      </c>
      <c r="C177" s="74"/>
      <c r="D177" s="75"/>
      <c r="E177" s="76"/>
      <c r="F177" s="75">
        <f>SUM(F174:F176)</f>
        <v>0</v>
      </c>
      <c r="G177" s="77"/>
    </row>
    <row r="178" spans="1:7" ht="31.5">
      <c r="A178" s="72"/>
      <c r="B178" s="28" t="s">
        <v>290</v>
      </c>
      <c r="C178" s="69"/>
      <c r="D178" s="15"/>
      <c r="E178" s="70"/>
      <c r="F178" s="15"/>
      <c r="G178" s="71"/>
    </row>
    <row r="179" spans="1:7" ht="47.25">
      <c r="A179" s="42">
        <v>1</v>
      </c>
      <c r="B179" s="55" t="s">
        <v>292</v>
      </c>
      <c r="C179" s="46" t="s">
        <v>55</v>
      </c>
      <c r="D179" s="64"/>
      <c r="E179" s="48"/>
      <c r="F179" s="64"/>
      <c r="G179" s="4" t="s">
        <v>170</v>
      </c>
    </row>
    <row r="180" spans="1:7" ht="15.75">
      <c r="A180" s="42">
        <v>2</v>
      </c>
      <c r="B180" s="44" t="s">
        <v>185</v>
      </c>
      <c r="C180" s="42" t="s">
        <v>176</v>
      </c>
      <c r="D180" s="64"/>
      <c r="E180" s="48">
        <v>1</v>
      </c>
      <c r="F180" s="64"/>
      <c r="G180" s="4"/>
    </row>
    <row r="181" spans="1:7" ht="47.25">
      <c r="A181" s="42">
        <v>3</v>
      </c>
      <c r="B181" s="45" t="s">
        <v>293</v>
      </c>
      <c r="C181" s="46" t="s">
        <v>55</v>
      </c>
      <c r="D181" s="64"/>
      <c r="E181" s="48"/>
      <c r="F181" s="64"/>
      <c r="G181" s="4" t="s">
        <v>172</v>
      </c>
    </row>
    <row r="182" spans="1:7" ht="31.5">
      <c r="A182" s="73"/>
      <c r="B182" s="78" t="s">
        <v>296</v>
      </c>
      <c r="C182" s="74"/>
      <c r="D182" s="75"/>
      <c r="E182" s="76"/>
      <c r="F182" s="75">
        <f>SUM(F179:F181)</f>
        <v>0</v>
      </c>
      <c r="G182" s="77"/>
    </row>
    <row r="183" spans="1:7" ht="31.5">
      <c r="A183" s="72"/>
      <c r="B183" s="28" t="s">
        <v>291</v>
      </c>
      <c r="C183" s="69"/>
      <c r="D183" s="15"/>
      <c r="E183" s="70"/>
      <c r="F183" s="15"/>
      <c r="G183" s="71"/>
    </row>
    <row r="184" spans="1:7" ht="47.25">
      <c r="A184" s="42">
        <v>1</v>
      </c>
      <c r="B184" s="55" t="s">
        <v>294</v>
      </c>
      <c r="C184" s="46" t="s">
        <v>55</v>
      </c>
      <c r="D184" s="64"/>
      <c r="E184" s="49"/>
      <c r="F184" s="64"/>
      <c r="G184" s="4" t="s">
        <v>170</v>
      </c>
    </row>
    <row r="185" spans="1:7" ht="15.75">
      <c r="A185" s="42">
        <v>2</v>
      </c>
      <c r="B185" s="44" t="s">
        <v>185</v>
      </c>
      <c r="C185" s="42" t="s">
        <v>176</v>
      </c>
      <c r="D185" s="64"/>
      <c r="E185" s="49">
        <v>1</v>
      </c>
      <c r="F185" s="64"/>
      <c r="G185" s="4"/>
    </row>
    <row r="186" spans="1:7" ht="47.25">
      <c r="A186" s="42">
        <v>3</v>
      </c>
      <c r="B186" s="45" t="s">
        <v>295</v>
      </c>
      <c r="C186" s="46" t="s">
        <v>55</v>
      </c>
      <c r="D186" s="64"/>
      <c r="E186" s="49"/>
      <c r="F186" s="64"/>
      <c r="G186" s="4" t="s">
        <v>172</v>
      </c>
    </row>
    <row r="187" spans="1:7" ht="31.5">
      <c r="A187" s="73"/>
      <c r="B187" s="78" t="s">
        <v>297</v>
      </c>
      <c r="C187" s="74"/>
      <c r="D187" s="75"/>
      <c r="E187" s="76"/>
      <c r="F187" s="75">
        <f>SUM(F184:F186)</f>
        <v>0</v>
      </c>
      <c r="G187" s="77"/>
    </row>
    <row r="188" spans="1:7" ht="32.25" customHeight="1">
      <c r="A188" s="144" t="s">
        <v>298</v>
      </c>
      <c r="B188" s="145"/>
      <c r="C188" s="145"/>
      <c r="D188" s="145"/>
      <c r="E188" s="146"/>
      <c r="F188" s="56">
        <f>F177+F182+F187</f>
        <v>0</v>
      </c>
      <c r="G188" s="57"/>
    </row>
    <row r="189" spans="1:7" ht="18.75">
      <c r="A189" s="148" t="s">
        <v>175</v>
      </c>
      <c r="B189" s="149"/>
      <c r="C189" s="149"/>
      <c r="D189" s="149"/>
      <c r="E189" s="149"/>
      <c r="F189" s="149"/>
      <c r="G189" s="150"/>
    </row>
    <row r="190" spans="1:7" ht="31.5">
      <c r="A190" s="72"/>
      <c r="B190" s="28" t="s">
        <v>299</v>
      </c>
      <c r="C190" s="15"/>
      <c r="D190" s="15"/>
      <c r="E190" s="17"/>
      <c r="F190" s="15"/>
      <c r="G190" s="3"/>
    </row>
    <row r="191" spans="1:7" ht="47.25">
      <c r="A191" s="42">
        <v>1</v>
      </c>
      <c r="B191" s="55" t="s">
        <v>300</v>
      </c>
      <c r="C191" s="46" t="s">
        <v>55</v>
      </c>
      <c r="D191" s="64"/>
      <c r="E191" s="48"/>
      <c r="F191" s="64"/>
      <c r="G191" s="4" t="s">
        <v>170</v>
      </c>
    </row>
    <row r="192" spans="1:7" ht="31.5">
      <c r="A192" s="42">
        <v>2</v>
      </c>
      <c r="B192" s="55" t="s">
        <v>301</v>
      </c>
      <c r="C192" s="46" t="s">
        <v>48</v>
      </c>
      <c r="D192" s="54"/>
      <c r="E192" s="47">
        <v>1</v>
      </c>
      <c r="F192" s="64"/>
      <c r="G192" s="4"/>
    </row>
    <row r="193" spans="1:7" ht="31.5">
      <c r="A193" s="42">
        <v>3</v>
      </c>
      <c r="B193" s="52" t="s">
        <v>302</v>
      </c>
      <c r="C193" s="47" t="s">
        <v>58</v>
      </c>
      <c r="D193" s="64"/>
      <c r="E193" s="49">
        <v>200</v>
      </c>
      <c r="F193" s="64"/>
      <c r="G193" s="4"/>
    </row>
    <row r="194" spans="1:7" ht="15.75">
      <c r="A194" s="42">
        <v>4</v>
      </c>
      <c r="B194" s="44" t="s">
        <v>185</v>
      </c>
      <c r="C194" s="42" t="s">
        <v>176</v>
      </c>
      <c r="D194" s="64"/>
      <c r="E194" s="49">
        <v>9</v>
      </c>
      <c r="F194" s="64"/>
      <c r="G194" s="4"/>
    </row>
    <row r="195" spans="1:7" ht="15.75">
      <c r="A195" s="42">
        <v>5</v>
      </c>
      <c r="B195" s="55" t="s">
        <v>303</v>
      </c>
      <c r="C195" s="42" t="s">
        <v>176</v>
      </c>
      <c r="D195" s="64"/>
      <c r="E195" s="48">
        <v>2</v>
      </c>
      <c r="F195" s="64"/>
      <c r="G195" s="4"/>
    </row>
    <row r="196" spans="1:7" ht="31.5">
      <c r="A196" s="42">
        <v>6</v>
      </c>
      <c r="B196" s="55" t="s">
        <v>315</v>
      </c>
      <c r="C196" s="46"/>
      <c r="D196" s="64"/>
      <c r="E196" s="48">
        <v>1</v>
      </c>
      <c r="F196" s="64"/>
      <c r="G196" s="4"/>
    </row>
    <row r="197" spans="1:7" ht="31.5">
      <c r="A197" s="42">
        <v>7</v>
      </c>
      <c r="B197" s="55" t="s">
        <v>316</v>
      </c>
      <c r="C197" s="46" t="s">
        <v>55</v>
      </c>
      <c r="D197" s="64"/>
      <c r="E197" s="48"/>
      <c r="F197" s="64"/>
      <c r="G197" s="4" t="s">
        <v>310</v>
      </c>
    </row>
    <row r="198" spans="1:7" ht="47.25">
      <c r="A198" s="42">
        <v>8</v>
      </c>
      <c r="B198" s="45" t="s">
        <v>186</v>
      </c>
      <c r="C198" s="46" t="s">
        <v>55</v>
      </c>
      <c r="D198" s="64"/>
      <c r="E198" s="43"/>
      <c r="F198" s="64"/>
      <c r="G198" s="4" t="s">
        <v>172</v>
      </c>
    </row>
    <row r="199" spans="1:7" ht="31.5">
      <c r="A199" s="73"/>
      <c r="B199" s="78" t="s">
        <v>317</v>
      </c>
      <c r="C199" s="74"/>
      <c r="D199" s="75"/>
      <c r="E199" s="76"/>
      <c r="F199" s="75">
        <f>SUM(F191:F198)</f>
        <v>0</v>
      </c>
      <c r="G199" s="77"/>
    </row>
    <row r="200" spans="1:7" ht="31.5">
      <c r="A200" s="72"/>
      <c r="B200" s="28" t="s">
        <v>318</v>
      </c>
      <c r="C200" s="15"/>
      <c r="D200" s="15"/>
      <c r="E200" s="17"/>
      <c r="F200" s="15"/>
      <c r="G200" s="3"/>
    </row>
    <row r="201" spans="1:7" ht="47.25">
      <c r="A201" s="42">
        <v>1</v>
      </c>
      <c r="B201" s="55" t="s">
        <v>319</v>
      </c>
      <c r="C201" s="46" t="s">
        <v>55</v>
      </c>
      <c r="D201" s="64"/>
      <c r="E201" s="48"/>
      <c r="F201" s="64"/>
      <c r="G201" s="4" t="s">
        <v>170</v>
      </c>
    </row>
    <row r="202" spans="1:7" ht="15.75">
      <c r="A202" s="42">
        <v>2</v>
      </c>
      <c r="B202" s="44" t="s">
        <v>185</v>
      </c>
      <c r="C202" s="42" t="s">
        <v>176</v>
      </c>
      <c r="D202" s="64"/>
      <c r="E202" s="49">
        <v>5</v>
      </c>
      <c r="F202" s="64"/>
      <c r="G202" s="4"/>
    </row>
    <row r="203" spans="1:7" ht="15.75">
      <c r="A203" s="42">
        <v>3</v>
      </c>
      <c r="B203" s="55" t="s">
        <v>303</v>
      </c>
      <c r="C203" s="42" t="s">
        <v>176</v>
      </c>
      <c r="D203" s="64"/>
      <c r="E203" s="48">
        <v>1</v>
      </c>
      <c r="F203" s="64"/>
      <c r="G203" s="4"/>
    </row>
    <row r="204" spans="1:7" ht="47.25">
      <c r="A204" s="42">
        <v>4</v>
      </c>
      <c r="B204" s="45" t="s">
        <v>320</v>
      </c>
      <c r="C204" s="46" t="s">
        <v>55</v>
      </c>
      <c r="D204" s="64"/>
      <c r="E204" s="43"/>
      <c r="F204" s="64"/>
      <c r="G204" s="4" t="s">
        <v>172</v>
      </c>
    </row>
    <row r="205" spans="1:7" ht="31.5">
      <c r="A205" s="73"/>
      <c r="B205" s="78" t="s">
        <v>321</v>
      </c>
      <c r="C205" s="74"/>
      <c r="D205" s="75"/>
      <c r="E205" s="76"/>
      <c r="F205" s="75">
        <f>SUM(F201:F204)</f>
        <v>0</v>
      </c>
      <c r="G205" s="77"/>
    </row>
    <row r="206" spans="1:7" ht="32.25" customHeight="1">
      <c r="A206" s="144" t="s">
        <v>322</v>
      </c>
      <c r="B206" s="145"/>
      <c r="C206" s="145"/>
      <c r="D206" s="145"/>
      <c r="E206" s="146"/>
      <c r="F206" s="56">
        <f>F199+F205</f>
        <v>0</v>
      </c>
      <c r="G206" s="57"/>
    </row>
    <row r="207" spans="1:7" ht="31.5" customHeight="1">
      <c r="A207" s="144" t="s">
        <v>323</v>
      </c>
      <c r="B207" s="145"/>
      <c r="C207" s="145"/>
      <c r="D207" s="145"/>
      <c r="E207" s="146"/>
      <c r="F207" s="56">
        <f>F188+F206</f>
        <v>0</v>
      </c>
      <c r="G207" s="57"/>
    </row>
    <row r="208" spans="1:7" ht="18.75">
      <c r="A208" s="151" t="s">
        <v>324</v>
      </c>
      <c r="B208" s="152"/>
      <c r="C208" s="152"/>
      <c r="D208" s="152"/>
      <c r="E208" s="152"/>
      <c r="F208" s="152"/>
      <c r="G208" s="153"/>
    </row>
    <row r="209" spans="1:7" ht="18.75">
      <c r="A209" s="148" t="s">
        <v>175</v>
      </c>
      <c r="B209" s="149"/>
      <c r="C209" s="149"/>
      <c r="D209" s="149"/>
      <c r="E209" s="149"/>
      <c r="F209" s="149"/>
      <c r="G209" s="150"/>
    </row>
    <row r="210" spans="1:7" ht="47.25">
      <c r="A210" s="72"/>
      <c r="B210" s="28" t="s">
        <v>325</v>
      </c>
      <c r="C210" s="15"/>
      <c r="D210" s="15"/>
      <c r="E210" s="17"/>
      <c r="F210" s="15"/>
      <c r="G210" s="3"/>
    </row>
    <row r="211" spans="1:7" ht="47.25">
      <c r="A211" s="42">
        <v>1</v>
      </c>
      <c r="B211" s="55" t="s">
        <v>300</v>
      </c>
      <c r="C211" s="46" t="s">
        <v>55</v>
      </c>
      <c r="D211" s="64"/>
      <c r="E211" s="48"/>
      <c r="F211" s="64"/>
      <c r="G211" s="4" t="s">
        <v>170</v>
      </c>
    </row>
    <row r="212" spans="1:7" ht="78.75">
      <c r="A212" s="42">
        <v>2</v>
      </c>
      <c r="B212" s="52" t="s">
        <v>327</v>
      </c>
      <c r="C212" s="47"/>
      <c r="D212" s="64"/>
      <c r="E212" s="49">
        <v>1</v>
      </c>
      <c r="F212" s="64"/>
      <c r="G212" s="4"/>
    </row>
    <row r="213" spans="1:7" ht="47.25">
      <c r="A213" s="42">
        <v>3</v>
      </c>
      <c r="B213" s="45" t="s">
        <v>186</v>
      </c>
      <c r="C213" s="46" t="s">
        <v>55</v>
      </c>
      <c r="D213" s="64"/>
      <c r="E213" s="43"/>
      <c r="F213" s="64"/>
      <c r="G213" s="4" t="s">
        <v>172</v>
      </c>
    </row>
    <row r="214" spans="1:7" ht="31.5">
      <c r="A214" s="73"/>
      <c r="B214" s="78" t="s">
        <v>326</v>
      </c>
      <c r="C214" s="74"/>
      <c r="D214" s="75"/>
      <c r="E214" s="76"/>
      <c r="F214" s="75">
        <f>SUM(F211:F213)</f>
        <v>0</v>
      </c>
      <c r="G214" s="77"/>
    </row>
    <row r="215" spans="1:7" ht="32.25" customHeight="1">
      <c r="A215" s="144" t="s">
        <v>328</v>
      </c>
      <c r="B215" s="145"/>
      <c r="C215" s="145"/>
      <c r="D215" s="145"/>
      <c r="E215" s="146"/>
      <c r="F215" s="56">
        <f>F214</f>
        <v>0</v>
      </c>
      <c r="G215" s="57"/>
    </row>
    <row r="216" spans="1:20" s="10" customFormat="1" ht="15.75">
      <c r="A216" s="118"/>
      <c r="B216" s="65"/>
      <c r="C216" s="65"/>
      <c r="D216" s="65"/>
      <c r="E216" s="65"/>
      <c r="F216" s="66"/>
      <c r="G216" s="67"/>
      <c r="I216" s="23"/>
      <c r="J216" s="23"/>
      <c r="K216" s="23"/>
      <c r="L216" s="23"/>
      <c r="M216" s="23"/>
      <c r="N216" s="23"/>
      <c r="O216" s="23"/>
      <c r="P216" s="23"/>
      <c r="Q216" s="23"/>
      <c r="R216" s="23"/>
      <c r="S216" s="23"/>
      <c r="T216" s="23"/>
    </row>
    <row r="217" spans="1:20" s="10" customFormat="1" ht="32.25" customHeight="1">
      <c r="A217" s="141" t="s">
        <v>184</v>
      </c>
      <c r="B217" s="142"/>
      <c r="C217" s="142"/>
      <c r="D217" s="142"/>
      <c r="E217" s="142"/>
      <c r="F217" s="143"/>
      <c r="G217" s="68">
        <f>F40+F71+F119+F143+F170+F207+F215</f>
        <v>0</v>
      </c>
      <c r="I217" s="23"/>
      <c r="J217" s="23"/>
      <c r="K217" s="23"/>
      <c r="L217" s="23"/>
      <c r="M217" s="23"/>
      <c r="N217" s="23"/>
      <c r="O217" s="23"/>
      <c r="P217" s="23"/>
      <c r="Q217" s="23"/>
      <c r="R217" s="23"/>
      <c r="S217" s="23"/>
      <c r="T217" s="23"/>
    </row>
    <row r="218" spans="1:7" ht="15.75">
      <c r="A218" s="156" t="s">
        <v>189</v>
      </c>
      <c r="B218" s="156"/>
      <c r="C218" s="156"/>
      <c r="D218" s="156"/>
      <c r="E218" s="156"/>
      <c r="F218" s="156"/>
      <c r="G218" s="156"/>
    </row>
    <row r="219" spans="1:7" ht="15.75">
      <c r="A219" s="158"/>
      <c r="B219" s="158"/>
      <c r="C219" s="158"/>
      <c r="D219" s="158"/>
      <c r="E219" s="158"/>
      <c r="F219" s="158"/>
      <c r="G219" s="158"/>
    </row>
    <row r="220" spans="1:7" ht="15.75">
      <c r="A220" s="114"/>
      <c r="B220" s="21"/>
      <c r="C220" s="21"/>
      <c r="D220" s="21"/>
      <c r="E220" s="21"/>
      <c r="F220" s="21"/>
      <c r="G220" s="21"/>
    </row>
    <row r="221" spans="1:7" ht="48.75" customHeight="1">
      <c r="A221" s="155" t="s">
        <v>77</v>
      </c>
      <c r="B221" s="155"/>
      <c r="C221" s="155"/>
      <c r="D221" s="155"/>
      <c r="E221" s="155"/>
      <c r="F221" s="155"/>
      <c r="G221" s="155"/>
    </row>
    <row r="222" spans="1:7" ht="15.75">
      <c r="A222" s="115"/>
      <c r="B222" s="1"/>
      <c r="C222" s="1"/>
      <c r="D222" s="1"/>
      <c r="E222" s="1"/>
      <c r="F222" s="10"/>
      <c r="G222" s="10"/>
    </row>
    <row r="223" spans="1:7" ht="15.75">
      <c r="A223" s="140" t="s">
        <v>49</v>
      </c>
      <c r="B223" s="140"/>
      <c r="C223" s="140"/>
      <c r="D223" s="140"/>
      <c r="E223" s="140"/>
      <c r="F223" s="140"/>
      <c r="G223" s="140"/>
    </row>
    <row r="224" spans="1:7" ht="15.75">
      <c r="A224" s="157" t="s">
        <v>72</v>
      </c>
      <c r="B224" s="157"/>
      <c r="C224" s="157"/>
      <c r="D224" s="157"/>
      <c r="E224" s="157"/>
      <c r="F224" s="157"/>
      <c r="G224" s="157"/>
    </row>
    <row r="225" spans="1:7" ht="73.5" customHeight="1">
      <c r="A225" s="155" t="s">
        <v>73</v>
      </c>
      <c r="B225" s="155"/>
      <c r="C225" s="155"/>
      <c r="D225" s="155"/>
      <c r="E225" s="155"/>
      <c r="F225" s="155"/>
      <c r="G225" s="155"/>
    </row>
    <row r="226" spans="1:7" ht="47.25" customHeight="1">
      <c r="A226" s="155" t="s">
        <v>76</v>
      </c>
      <c r="B226" s="155"/>
      <c r="C226" s="155"/>
      <c r="D226" s="155"/>
      <c r="E226" s="155"/>
      <c r="F226" s="155"/>
      <c r="G226" s="155"/>
    </row>
    <row r="227" spans="1:7" ht="63.75" customHeight="1">
      <c r="A227" s="155" t="s">
        <v>74</v>
      </c>
      <c r="B227" s="155"/>
      <c r="C227" s="155"/>
      <c r="D227" s="155"/>
      <c r="E227" s="155"/>
      <c r="F227" s="155"/>
      <c r="G227" s="155"/>
    </row>
    <row r="228" spans="1:7" ht="15.75">
      <c r="A228" s="115"/>
      <c r="B228" s="1"/>
      <c r="C228" s="1"/>
      <c r="D228" s="1"/>
      <c r="E228" s="1"/>
      <c r="F228" s="10"/>
      <c r="G228" s="10"/>
    </row>
    <row r="229" spans="1:7" ht="15.75">
      <c r="A229" s="113" t="s">
        <v>0</v>
      </c>
      <c r="B229" s="25"/>
      <c r="C229" s="25" t="s">
        <v>51</v>
      </c>
      <c r="D229" s="25"/>
      <c r="E229" s="25" t="s">
        <v>51</v>
      </c>
      <c r="F229" s="25"/>
      <c r="G229" s="25"/>
    </row>
    <row r="230" spans="1:7" ht="15.75">
      <c r="A230" s="116"/>
      <c r="B230" s="27"/>
      <c r="C230" s="1"/>
      <c r="D230" s="27"/>
      <c r="E230" s="1"/>
      <c r="F230" s="10"/>
      <c r="G230" s="10"/>
    </row>
    <row r="231" spans="1:7" ht="15.75">
      <c r="A231" s="115"/>
      <c r="B231" s="27"/>
      <c r="C231" s="1" t="s">
        <v>1</v>
      </c>
      <c r="D231" s="27"/>
      <c r="E231" s="1" t="s">
        <v>1</v>
      </c>
      <c r="F231" s="1"/>
      <c r="G231" s="10"/>
    </row>
    <row r="232" spans="1:7" ht="15.75">
      <c r="A232" s="115"/>
      <c r="B232" s="1"/>
      <c r="C232" s="1"/>
      <c r="D232" s="1"/>
      <c r="E232" s="1"/>
      <c r="F232" s="10"/>
      <c r="G232" s="10"/>
    </row>
  </sheetData>
  <sheetProtection/>
  <mergeCells count="44">
    <mergeCell ref="A18:G18"/>
    <mergeCell ref="A221:G221"/>
    <mergeCell ref="A219:G219"/>
    <mergeCell ref="A188:E188"/>
    <mergeCell ref="A22:G22"/>
    <mergeCell ref="A206:E206"/>
    <mergeCell ref="A42:G42"/>
    <mergeCell ref="A73:G73"/>
    <mergeCell ref="A40:E40"/>
    <mergeCell ref="A41:G41"/>
    <mergeCell ref="A226:G226"/>
    <mergeCell ref="A227:G227"/>
    <mergeCell ref="A224:G224"/>
    <mergeCell ref="A223:G223"/>
    <mergeCell ref="A225:G225"/>
    <mergeCell ref="A189:G189"/>
    <mergeCell ref="A209:G209"/>
    <mergeCell ref="A215:E215"/>
    <mergeCell ref="A145:G145"/>
    <mergeCell ref="A172:G172"/>
    <mergeCell ref="A171:G171"/>
    <mergeCell ref="A218:G218"/>
    <mergeCell ref="A207:E207"/>
    <mergeCell ref="A208:G208"/>
    <mergeCell ref="A8:G8"/>
    <mergeCell ref="A71:E71"/>
    <mergeCell ref="A120:G120"/>
    <mergeCell ref="A143:E143"/>
    <mergeCell ref="A25:G25"/>
    <mergeCell ref="A14:G14"/>
    <mergeCell ref="A12:G12"/>
    <mergeCell ref="A15:G15"/>
    <mergeCell ref="A72:G72"/>
    <mergeCell ref="A24:G24"/>
    <mergeCell ref="A1:G1"/>
    <mergeCell ref="A5:G5"/>
    <mergeCell ref="A6:G6"/>
    <mergeCell ref="A20:G20"/>
    <mergeCell ref="A217:F217"/>
    <mergeCell ref="A119:E119"/>
    <mergeCell ref="A9:G9"/>
    <mergeCell ref="A121:G121"/>
    <mergeCell ref="A144:G144"/>
    <mergeCell ref="A170:E170"/>
  </mergeCells>
  <printOptions/>
  <pageMargins left="0.7874015748031497" right="0" top="0.2362204724409449" bottom="0.4330708661417323" header="0.15748031496062992" footer="0.31496062992125984"/>
  <pageSetup fitToHeight="0" fitToWidth="1" horizontalDpi="600" verticalDpi="600" orientation="portrait" paperSize="8" scale="69"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S180"/>
  <sheetViews>
    <sheetView view="pageBreakPreview" zoomScale="80" zoomScaleNormal="70" zoomScaleSheetLayoutView="80" workbookViewId="0" topLeftCell="A1">
      <selection activeCell="B154" sqref="B154:D154"/>
    </sheetView>
  </sheetViews>
  <sheetFormatPr defaultColWidth="9.140625" defaultRowHeight="15"/>
  <cols>
    <col min="1" max="1" width="5.7109375" style="5" customWidth="1"/>
    <col min="2" max="2" width="92.140625" style="10" customWidth="1"/>
    <col min="3" max="3" width="22.28125" style="5" customWidth="1"/>
    <col min="4" max="5" width="30.28125" style="5" customWidth="1"/>
    <col min="6" max="6" width="32.57421875" style="5" customWidth="1"/>
    <col min="7" max="7" width="9.00390625" style="5" customWidth="1"/>
    <col min="8" max="19" width="9.140625" style="6" customWidth="1"/>
    <col min="20" max="16384" width="9.140625" style="5" customWidth="1"/>
  </cols>
  <sheetData>
    <row r="1" spans="1:7" s="6" customFormat="1" ht="15.75">
      <c r="A1" s="139" t="s">
        <v>190</v>
      </c>
      <c r="B1" s="139"/>
      <c r="C1" s="139"/>
      <c r="D1" s="139"/>
      <c r="E1" s="139"/>
      <c r="F1" s="139"/>
      <c r="G1" s="5"/>
    </row>
    <row r="2" spans="1:7" s="6" customFormat="1" ht="15.75">
      <c r="A2" s="58"/>
      <c r="B2" s="10"/>
      <c r="C2" s="5"/>
      <c r="D2" s="5"/>
      <c r="E2" s="5"/>
      <c r="F2" s="5"/>
      <c r="G2" s="5"/>
    </row>
    <row r="3" spans="1:8" s="6" customFormat="1" ht="40.5" customHeight="1">
      <c r="A3" s="154" t="s">
        <v>329</v>
      </c>
      <c r="B3" s="154"/>
      <c r="C3" s="154"/>
      <c r="D3" s="154"/>
      <c r="E3" s="154"/>
      <c r="F3" s="154"/>
      <c r="G3" s="11"/>
      <c r="H3" s="11"/>
    </row>
    <row r="4" spans="1:7" s="6" customFormat="1" ht="15.75">
      <c r="A4" s="12"/>
      <c r="B4" s="10"/>
      <c r="C4" s="5"/>
      <c r="D4" s="5"/>
      <c r="E4" s="5"/>
      <c r="F4" s="5"/>
      <c r="G4" s="5"/>
    </row>
    <row r="5" spans="1:7" s="6" customFormat="1" ht="75">
      <c r="A5" s="99" t="s">
        <v>192</v>
      </c>
      <c r="B5" s="99" t="s">
        <v>193</v>
      </c>
      <c r="C5" s="100" t="s">
        <v>194</v>
      </c>
      <c r="D5" s="100" t="s">
        <v>195</v>
      </c>
      <c r="E5" s="100" t="s">
        <v>196</v>
      </c>
      <c r="F5" s="14" t="s">
        <v>78</v>
      </c>
      <c r="G5" s="5"/>
    </row>
    <row r="6" spans="1:7" s="6" customFormat="1" ht="47.25">
      <c r="A6" s="79">
        <v>1</v>
      </c>
      <c r="B6" s="39" t="s">
        <v>79</v>
      </c>
      <c r="C6" s="16" t="s">
        <v>80</v>
      </c>
      <c r="D6" s="80"/>
      <c r="E6" s="81"/>
      <c r="F6" s="59" t="s">
        <v>166</v>
      </c>
      <c r="G6" s="5"/>
    </row>
    <row r="7" spans="1:7" s="6" customFormat="1" ht="47.25">
      <c r="A7" s="79">
        <f>A6+1</f>
        <v>2</v>
      </c>
      <c r="B7" s="39" t="s">
        <v>81</v>
      </c>
      <c r="C7" s="16" t="s">
        <v>80</v>
      </c>
      <c r="D7" s="82"/>
      <c r="E7" s="83"/>
      <c r="F7" s="59" t="s">
        <v>167</v>
      </c>
      <c r="G7" s="5"/>
    </row>
    <row r="8" spans="1:7" s="6" customFormat="1" ht="15.75">
      <c r="A8" s="79">
        <f aca="true" t="shared" si="0" ref="A8:A71">A7+1</f>
        <v>3</v>
      </c>
      <c r="B8" s="35" t="s">
        <v>82</v>
      </c>
      <c r="C8" s="36" t="s">
        <v>83</v>
      </c>
      <c r="D8" s="82"/>
      <c r="E8" s="81"/>
      <c r="F8" s="60"/>
      <c r="G8" s="5"/>
    </row>
    <row r="9" spans="1:7" s="6" customFormat="1" ht="15.75">
      <c r="A9" s="79">
        <f t="shared" si="0"/>
        <v>4</v>
      </c>
      <c r="B9" s="19" t="s">
        <v>84</v>
      </c>
      <c r="C9" s="16" t="s">
        <v>85</v>
      </c>
      <c r="D9" s="84"/>
      <c r="E9" s="81"/>
      <c r="F9" s="59"/>
      <c r="G9" s="5"/>
    </row>
    <row r="10" spans="1:7" s="6" customFormat="1" ht="31.5">
      <c r="A10" s="79">
        <f t="shared" si="0"/>
        <v>5</v>
      </c>
      <c r="B10" s="19" t="s">
        <v>86</v>
      </c>
      <c r="C10" s="16" t="s">
        <v>85</v>
      </c>
      <c r="D10" s="84"/>
      <c r="E10" s="81"/>
      <c r="F10" s="59"/>
      <c r="G10" s="5"/>
    </row>
    <row r="11" spans="1:7" s="6" customFormat="1" ht="31.5">
      <c r="A11" s="79">
        <f t="shared" si="0"/>
        <v>6</v>
      </c>
      <c r="B11" s="37" t="s">
        <v>87</v>
      </c>
      <c r="C11" s="16" t="s">
        <v>85</v>
      </c>
      <c r="D11" s="80"/>
      <c r="E11" s="81"/>
      <c r="F11" s="59"/>
      <c r="G11" s="5"/>
    </row>
    <row r="12" spans="1:7" s="6" customFormat="1" ht="31.5">
      <c r="A12" s="79">
        <f t="shared" si="0"/>
        <v>7</v>
      </c>
      <c r="B12" s="37" t="s">
        <v>169</v>
      </c>
      <c r="C12" s="16" t="s">
        <v>85</v>
      </c>
      <c r="D12" s="85"/>
      <c r="E12" s="86"/>
      <c r="F12" s="59"/>
      <c r="G12" s="5"/>
    </row>
    <row r="13" spans="1:7" s="6" customFormat="1" ht="47.25">
      <c r="A13" s="79">
        <f t="shared" si="0"/>
        <v>8</v>
      </c>
      <c r="B13" s="19" t="s">
        <v>89</v>
      </c>
      <c r="C13" s="16" t="s">
        <v>85</v>
      </c>
      <c r="D13" s="84"/>
      <c r="E13" s="81"/>
      <c r="F13" s="59"/>
      <c r="G13" s="5"/>
    </row>
    <row r="14" spans="1:7" s="6" customFormat="1" ht="47.25">
      <c r="A14" s="79">
        <f t="shared" si="0"/>
        <v>9</v>
      </c>
      <c r="B14" s="37" t="s">
        <v>90</v>
      </c>
      <c r="C14" s="16" t="s">
        <v>85</v>
      </c>
      <c r="D14" s="80"/>
      <c r="E14" s="81"/>
      <c r="F14" s="59"/>
      <c r="G14" s="5"/>
    </row>
    <row r="15" spans="1:7" s="6" customFormat="1" ht="15.75">
      <c r="A15" s="79">
        <f t="shared" si="0"/>
        <v>10</v>
      </c>
      <c r="B15" s="39" t="s">
        <v>91</v>
      </c>
      <c r="C15" s="16" t="s">
        <v>85</v>
      </c>
      <c r="D15" s="84"/>
      <c r="E15" s="81"/>
      <c r="F15" s="62"/>
      <c r="G15" s="5"/>
    </row>
    <row r="16" spans="1:6" ht="31.5" customHeight="1">
      <c r="A16" s="79">
        <f t="shared" si="0"/>
        <v>11</v>
      </c>
      <c r="B16" s="39" t="s">
        <v>92</v>
      </c>
      <c r="C16" s="16" t="s">
        <v>85</v>
      </c>
      <c r="D16" s="80"/>
      <c r="E16" s="81"/>
      <c r="F16" s="62"/>
    </row>
    <row r="17" spans="1:6" ht="31.5" customHeight="1">
      <c r="A17" s="79">
        <f t="shared" si="0"/>
        <v>12</v>
      </c>
      <c r="B17" s="37" t="s">
        <v>93</v>
      </c>
      <c r="C17" s="16" t="s">
        <v>94</v>
      </c>
      <c r="D17" s="87"/>
      <c r="E17" s="81"/>
      <c r="F17" s="62" t="s">
        <v>168</v>
      </c>
    </row>
    <row r="18" spans="1:6" ht="47.25">
      <c r="A18" s="79">
        <f t="shared" si="0"/>
        <v>13</v>
      </c>
      <c r="B18" s="88" t="s">
        <v>95</v>
      </c>
      <c r="C18" s="16" t="s">
        <v>96</v>
      </c>
      <c r="D18" s="80"/>
      <c r="E18" s="81"/>
      <c r="F18" s="62" t="s">
        <v>168</v>
      </c>
    </row>
    <row r="19" spans="1:6" ht="47.25">
      <c r="A19" s="79">
        <f t="shared" si="0"/>
        <v>14</v>
      </c>
      <c r="B19" s="88" t="s">
        <v>95</v>
      </c>
      <c r="C19" s="16" t="s">
        <v>57</v>
      </c>
      <c r="D19" s="80"/>
      <c r="E19" s="81"/>
      <c r="F19" s="62" t="s">
        <v>168</v>
      </c>
    </row>
    <row r="20" spans="1:6" ht="15.75">
      <c r="A20" s="79">
        <f t="shared" si="0"/>
        <v>15</v>
      </c>
      <c r="B20" s="39" t="s">
        <v>97</v>
      </c>
      <c r="C20" s="16" t="s">
        <v>96</v>
      </c>
      <c r="D20" s="80"/>
      <c r="E20" s="81"/>
      <c r="F20" s="62"/>
    </row>
    <row r="21" spans="1:6" ht="31.5">
      <c r="A21" s="79">
        <f t="shared" si="0"/>
        <v>16</v>
      </c>
      <c r="B21" s="41" t="s">
        <v>177</v>
      </c>
      <c r="C21" s="16" t="s">
        <v>99</v>
      </c>
      <c r="D21" s="80"/>
      <c r="E21" s="89"/>
      <c r="F21" s="62"/>
    </row>
    <row r="22" spans="1:6" ht="31.5" customHeight="1">
      <c r="A22" s="79">
        <f t="shared" si="0"/>
        <v>17</v>
      </c>
      <c r="B22" s="88" t="s">
        <v>98</v>
      </c>
      <c r="C22" s="16" t="s">
        <v>96</v>
      </c>
      <c r="D22" s="90"/>
      <c r="E22" s="89"/>
      <c r="F22" s="62"/>
    </row>
    <row r="23" spans="1:6" ht="30.75" customHeight="1">
      <c r="A23" s="79">
        <f t="shared" si="0"/>
        <v>18</v>
      </c>
      <c r="B23" s="88" t="s">
        <v>197</v>
      </c>
      <c r="C23" s="16" t="s">
        <v>96</v>
      </c>
      <c r="D23" s="90"/>
      <c r="E23" s="89"/>
      <c r="F23" s="62"/>
    </row>
    <row r="24" spans="1:6" ht="30.75" customHeight="1">
      <c r="A24" s="79">
        <f t="shared" si="0"/>
        <v>19</v>
      </c>
      <c r="B24" s="88" t="s">
        <v>198</v>
      </c>
      <c r="C24" s="16" t="s">
        <v>99</v>
      </c>
      <c r="D24" s="90"/>
      <c r="E24" s="89"/>
      <c r="F24" s="62"/>
    </row>
    <row r="25" spans="1:6" ht="15.75">
      <c r="A25" s="79">
        <f t="shared" si="0"/>
        <v>20</v>
      </c>
      <c r="B25" s="88" t="s">
        <v>199</v>
      </c>
      <c r="C25" s="16" t="s">
        <v>96</v>
      </c>
      <c r="D25" s="90"/>
      <c r="E25" s="89"/>
      <c r="F25" s="19"/>
    </row>
    <row r="26" spans="1:6" ht="31.5">
      <c r="A26" s="79">
        <f t="shared" si="0"/>
        <v>21</v>
      </c>
      <c r="B26" s="88" t="s">
        <v>200</v>
      </c>
      <c r="C26" s="38" t="s">
        <v>99</v>
      </c>
      <c r="D26" s="90"/>
      <c r="E26" s="89"/>
      <c r="F26" s="19"/>
    </row>
    <row r="27" spans="1:6" ht="15.75">
      <c r="A27" s="79">
        <f t="shared" si="0"/>
        <v>22</v>
      </c>
      <c r="B27" s="39" t="s">
        <v>201</v>
      </c>
      <c r="C27" s="38" t="s">
        <v>99</v>
      </c>
      <c r="D27" s="90"/>
      <c r="E27" s="91"/>
      <c r="F27" s="19"/>
    </row>
    <row r="28" spans="1:6" ht="31.5">
      <c r="A28" s="79">
        <f t="shared" si="0"/>
        <v>23</v>
      </c>
      <c r="B28" s="88" t="s">
        <v>202</v>
      </c>
      <c r="C28" s="16" t="s">
        <v>99</v>
      </c>
      <c r="D28" s="84"/>
      <c r="E28" s="91"/>
      <c r="F28" s="19"/>
    </row>
    <row r="29" spans="1:6" ht="31.5">
      <c r="A29" s="79">
        <f t="shared" si="0"/>
        <v>24</v>
      </c>
      <c r="B29" s="39" t="s">
        <v>100</v>
      </c>
      <c r="C29" s="40" t="s">
        <v>88</v>
      </c>
      <c r="D29" s="84"/>
      <c r="E29" s="91"/>
      <c r="F29" s="19"/>
    </row>
    <row r="30" spans="1:6" ht="15.75">
      <c r="A30" s="79">
        <f t="shared" si="0"/>
        <v>25</v>
      </c>
      <c r="B30" s="19" t="s">
        <v>101</v>
      </c>
      <c r="C30" s="16" t="s">
        <v>99</v>
      </c>
      <c r="D30" s="90"/>
      <c r="E30" s="86"/>
      <c r="F30" s="19"/>
    </row>
    <row r="31" spans="1:6" ht="15.75">
      <c r="A31" s="79">
        <f t="shared" si="0"/>
        <v>26</v>
      </c>
      <c r="B31" s="39" t="s">
        <v>102</v>
      </c>
      <c r="C31" s="16" t="s">
        <v>99</v>
      </c>
      <c r="D31" s="84"/>
      <c r="E31" s="86"/>
      <c r="F31" s="19"/>
    </row>
    <row r="32" spans="1:6" ht="31.5">
      <c r="A32" s="79">
        <f t="shared" si="0"/>
        <v>27</v>
      </c>
      <c r="B32" s="19" t="s">
        <v>103</v>
      </c>
      <c r="C32" s="16" t="s">
        <v>99</v>
      </c>
      <c r="D32" s="84"/>
      <c r="E32" s="86"/>
      <c r="F32" s="19"/>
    </row>
    <row r="33" spans="1:6" ht="31.5">
      <c r="A33" s="79">
        <f t="shared" si="0"/>
        <v>28</v>
      </c>
      <c r="B33" s="19" t="s">
        <v>104</v>
      </c>
      <c r="C33" s="16" t="s">
        <v>99</v>
      </c>
      <c r="D33" s="90"/>
      <c r="E33" s="86"/>
      <c r="F33" s="19"/>
    </row>
    <row r="34" spans="1:6" ht="15.75">
      <c r="A34" s="79">
        <f t="shared" si="0"/>
        <v>29</v>
      </c>
      <c r="B34" s="39" t="s">
        <v>105</v>
      </c>
      <c r="C34" s="16" t="s">
        <v>99</v>
      </c>
      <c r="D34" s="90"/>
      <c r="E34" s="86"/>
      <c r="F34" s="19"/>
    </row>
    <row r="35" spans="1:6" ht="31.5">
      <c r="A35" s="79">
        <f t="shared" si="0"/>
        <v>30</v>
      </c>
      <c r="B35" s="39" t="s">
        <v>106</v>
      </c>
      <c r="C35" s="16" t="s">
        <v>99</v>
      </c>
      <c r="D35" s="84"/>
      <c r="E35" s="86"/>
      <c r="F35" s="19"/>
    </row>
    <row r="36" spans="1:6" ht="15.75">
      <c r="A36" s="79">
        <f t="shared" si="0"/>
        <v>31</v>
      </c>
      <c r="B36" s="39" t="s">
        <v>107</v>
      </c>
      <c r="C36" s="16" t="s">
        <v>99</v>
      </c>
      <c r="D36" s="80"/>
      <c r="E36" s="86"/>
      <c r="F36" s="19"/>
    </row>
    <row r="37" spans="1:6" ht="47.25">
      <c r="A37" s="79">
        <f t="shared" si="0"/>
        <v>32</v>
      </c>
      <c r="B37" s="39" t="s">
        <v>108</v>
      </c>
      <c r="C37" s="16" t="s">
        <v>85</v>
      </c>
      <c r="D37" s="80"/>
      <c r="E37" s="92"/>
      <c r="F37" s="19"/>
    </row>
    <row r="38" spans="1:6" ht="31.5">
      <c r="A38" s="79">
        <f t="shared" si="0"/>
        <v>33</v>
      </c>
      <c r="B38" s="39" t="s">
        <v>109</v>
      </c>
      <c r="C38" s="38" t="s">
        <v>110</v>
      </c>
      <c r="D38" s="80"/>
      <c r="E38" s="86"/>
      <c r="F38" s="19"/>
    </row>
    <row r="39" spans="1:6" ht="15.75">
      <c r="A39" s="79">
        <f t="shared" si="0"/>
        <v>34</v>
      </c>
      <c r="B39" s="39" t="s">
        <v>111</v>
      </c>
      <c r="C39" s="16" t="s">
        <v>99</v>
      </c>
      <c r="D39" s="80"/>
      <c r="E39" s="86"/>
      <c r="F39" s="19"/>
    </row>
    <row r="40" spans="1:6" ht="31.5">
      <c r="A40" s="79">
        <f t="shared" si="0"/>
        <v>35</v>
      </c>
      <c r="B40" s="39" t="s">
        <v>112</v>
      </c>
      <c r="C40" s="16" t="s">
        <v>59</v>
      </c>
      <c r="D40" s="93"/>
      <c r="E40" s="86"/>
      <c r="F40" s="19"/>
    </row>
    <row r="41" spans="1:6" ht="15.75">
      <c r="A41" s="79">
        <f t="shared" si="0"/>
        <v>36</v>
      </c>
      <c r="B41" s="39" t="s">
        <v>113</v>
      </c>
      <c r="C41" s="16" t="s">
        <v>99</v>
      </c>
      <c r="D41" s="94"/>
      <c r="E41" s="86"/>
      <c r="F41" s="19"/>
    </row>
    <row r="42" spans="1:6" ht="31.5">
      <c r="A42" s="79">
        <f t="shared" si="0"/>
        <v>37</v>
      </c>
      <c r="B42" s="39" t="s">
        <v>114</v>
      </c>
      <c r="C42" s="16" t="s">
        <v>99</v>
      </c>
      <c r="D42" s="80"/>
      <c r="E42" s="92"/>
      <c r="F42" s="19"/>
    </row>
    <row r="43" spans="1:6" ht="31.5">
      <c r="A43" s="79">
        <f t="shared" si="0"/>
        <v>38</v>
      </c>
      <c r="B43" s="39" t="s">
        <v>115</v>
      </c>
      <c r="C43" s="16" t="s">
        <v>85</v>
      </c>
      <c r="D43" s="94"/>
      <c r="E43" s="92"/>
      <c r="F43" s="19"/>
    </row>
    <row r="44" spans="1:6" ht="15.75">
      <c r="A44" s="79">
        <f t="shared" si="0"/>
        <v>39</v>
      </c>
      <c r="B44" s="19" t="s">
        <v>2</v>
      </c>
      <c r="C44" s="16" t="s">
        <v>116</v>
      </c>
      <c r="D44" s="84"/>
      <c r="E44" s="92"/>
      <c r="F44" s="19"/>
    </row>
    <row r="45" spans="1:6" ht="15.75">
      <c r="A45" s="79">
        <f t="shared" si="0"/>
        <v>40</v>
      </c>
      <c r="B45" s="19" t="s">
        <v>117</v>
      </c>
      <c r="C45" s="16" t="s">
        <v>116</v>
      </c>
      <c r="D45" s="80"/>
      <c r="E45" s="92"/>
      <c r="F45" s="19"/>
    </row>
    <row r="46" spans="1:6" ht="15.75">
      <c r="A46" s="79">
        <f t="shared" si="0"/>
        <v>41</v>
      </c>
      <c r="B46" s="39" t="s">
        <v>203</v>
      </c>
      <c r="C46" s="16" t="s">
        <v>116</v>
      </c>
      <c r="D46" s="80"/>
      <c r="E46" s="92"/>
      <c r="F46" s="19"/>
    </row>
    <row r="47" spans="1:6" ht="15.75">
      <c r="A47" s="79">
        <f t="shared" si="0"/>
        <v>42</v>
      </c>
      <c r="B47" s="39" t="s">
        <v>118</v>
      </c>
      <c r="C47" s="16" t="s">
        <v>116</v>
      </c>
      <c r="D47" s="84"/>
      <c r="E47" s="92"/>
      <c r="F47" s="19"/>
    </row>
    <row r="48" spans="1:6" ht="15.75">
      <c r="A48" s="79">
        <f t="shared" si="0"/>
        <v>43</v>
      </c>
      <c r="B48" s="39" t="s">
        <v>204</v>
      </c>
      <c r="C48" s="16" t="s">
        <v>116</v>
      </c>
      <c r="D48" s="84"/>
      <c r="E48" s="86"/>
      <c r="F48" s="19"/>
    </row>
    <row r="49" spans="1:6" ht="15.75">
      <c r="A49" s="79">
        <f t="shared" si="0"/>
        <v>44</v>
      </c>
      <c r="B49" s="39" t="s">
        <v>119</v>
      </c>
      <c r="C49" s="16" t="s">
        <v>116</v>
      </c>
      <c r="D49" s="84"/>
      <c r="E49" s="92"/>
      <c r="F49" s="19"/>
    </row>
    <row r="50" spans="1:6" ht="15.75">
      <c r="A50" s="79">
        <f t="shared" si="0"/>
        <v>45</v>
      </c>
      <c r="B50" s="39" t="s">
        <v>205</v>
      </c>
      <c r="C50" s="16" t="s">
        <v>116</v>
      </c>
      <c r="D50" s="80"/>
      <c r="E50" s="92"/>
      <c r="F50" s="19"/>
    </row>
    <row r="51" spans="1:6" ht="15.75">
      <c r="A51" s="79">
        <f t="shared" si="0"/>
        <v>46</v>
      </c>
      <c r="B51" s="39" t="s">
        <v>206</v>
      </c>
      <c r="C51" s="16" t="s">
        <v>116</v>
      </c>
      <c r="D51" s="84"/>
      <c r="E51" s="92"/>
      <c r="F51" s="19"/>
    </row>
    <row r="52" spans="1:6" ht="15.75">
      <c r="A52" s="79">
        <f t="shared" si="0"/>
        <v>47</v>
      </c>
      <c r="B52" s="39" t="s">
        <v>207</v>
      </c>
      <c r="C52" s="38" t="s">
        <v>208</v>
      </c>
      <c r="D52" s="80"/>
      <c r="E52" s="92"/>
      <c r="F52" s="19"/>
    </row>
    <row r="53" spans="1:6" ht="15.75">
      <c r="A53" s="79">
        <f t="shared" si="0"/>
        <v>48</v>
      </c>
      <c r="B53" s="19" t="s">
        <v>6</v>
      </c>
      <c r="C53" s="16" t="s">
        <v>116</v>
      </c>
      <c r="D53" s="94"/>
      <c r="E53" s="92"/>
      <c r="F53" s="19"/>
    </row>
    <row r="54" spans="1:6" ht="15.75">
      <c r="A54" s="79">
        <f t="shared" si="0"/>
        <v>49</v>
      </c>
      <c r="B54" s="19" t="s">
        <v>7</v>
      </c>
      <c r="C54" s="16" t="s">
        <v>116</v>
      </c>
      <c r="D54" s="94"/>
      <c r="E54" s="92"/>
      <c r="F54" s="19"/>
    </row>
    <row r="55" spans="1:6" ht="15.75">
      <c r="A55" s="79">
        <f t="shared" si="0"/>
        <v>50</v>
      </c>
      <c r="B55" s="19" t="s">
        <v>8</v>
      </c>
      <c r="C55" s="16" t="s">
        <v>116</v>
      </c>
      <c r="D55" s="80"/>
      <c r="E55" s="86"/>
      <c r="F55" s="19"/>
    </row>
    <row r="56" spans="1:6" ht="15" customHeight="1">
      <c r="A56" s="79">
        <f t="shared" si="0"/>
        <v>51</v>
      </c>
      <c r="B56" s="19" t="s">
        <v>9</v>
      </c>
      <c r="C56" s="16" t="s">
        <v>116</v>
      </c>
      <c r="D56" s="80"/>
      <c r="E56" s="92"/>
      <c r="F56" s="19"/>
    </row>
    <row r="57" spans="1:6" ht="15.75">
      <c r="A57" s="79">
        <f t="shared" si="0"/>
        <v>52</v>
      </c>
      <c r="B57" s="19" t="s">
        <v>10</v>
      </c>
      <c r="C57" s="16" t="s">
        <v>116</v>
      </c>
      <c r="D57" s="95"/>
      <c r="E57" s="92"/>
      <c r="F57" s="19"/>
    </row>
    <row r="58" spans="1:6" ht="15.75">
      <c r="A58" s="79">
        <f t="shared" si="0"/>
        <v>53</v>
      </c>
      <c r="B58" s="19" t="s">
        <v>11</v>
      </c>
      <c r="C58" s="16" t="s">
        <v>120</v>
      </c>
      <c r="D58" s="80"/>
      <c r="E58" s="92"/>
      <c r="F58" s="19"/>
    </row>
    <row r="59" spans="1:6" ht="15.75">
      <c r="A59" s="79">
        <f t="shared" si="0"/>
        <v>54</v>
      </c>
      <c r="B59" s="19" t="s">
        <v>5</v>
      </c>
      <c r="C59" s="16" t="s">
        <v>121</v>
      </c>
      <c r="D59" s="80"/>
      <c r="E59" s="92"/>
      <c r="F59" s="19"/>
    </row>
    <row r="60" spans="1:6" ht="15.75">
      <c r="A60" s="79">
        <f t="shared" si="0"/>
        <v>55</v>
      </c>
      <c r="B60" s="19" t="s">
        <v>4</v>
      </c>
      <c r="C60" s="16" t="s">
        <v>121</v>
      </c>
      <c r="D60" s="84"/>
      <c r="E60" s="92"/>
      <c r="F60" s="19"/>
    </row>
    <row r="61" spans="1:6" ht="15.75">
      <c r="A61" s="79">
        <f t="shared" si="0"/>
        <v>56</v>
      </c>
      <c r="B61" s="19" t="s">
        <v>16</v>
      </c>
      <c r="C61" s="16" t="s">
        <v>121</v>
      </c>
      <c r="D61" s="80"/>
      <c r="E61" s="92"/>
      <c r="F61" s="19"/>
    </row>
    <row r="62" spans="1:6" ht="15.75">
      <c r="A62" s="79">
        <f t="shared" si="0"/>
        <v>57</v>
      </c>
      <c r="B62" s="19" t="s">
        <v>12</v>
      </c>
      <c r="C62" s="16" t="s">
        <v>121</v>
      </c>
      <c r="D62" s="80"/>
      <c r="E62" s="92"/>
      <c r="F62" s="19"/>
    </row>
    <row r="63" spans="1:6" ht="15.75">
      <c r="A63" s="79">
        <f t="shared" si="0"/>
        <v>58</v>
      </c>
      <c r="B63" s="19" t="s">
        <v>13</v>
      </c>
      <c r="C63" s="16" t="s">
        <v>121</v>
      </c>
      <c r="D63" s="95"/>
      <c r="E63" s="92"/>
      <c r="F63" s="19"/>
    </row>
    <row r="64" spans="1:6" ht="15.75">
      <c r="A64" s="79">
        <f t="shared" si="0"/>
        <v>59</v>
      </c>
      <c r="B64" s="19" t="s">
        <v>14</v>
      </c>
      <c r="C64" s="16" t="s">
        <v>121</v>
      </c>
      <c r="D64" s="95"/>
      <c r="E64" s="92"/>
      <c r="F64" s="19"/>
    </row>
    <row r="65" spans="1:6" ht="15.75">
      <c r="A65" s="79">
        <f t="shared" si="0"/>
        <v>60</v>
      </c>
      <c r="B65" s="19" t="s">
        <v>15</v>
      </c>
      <c r="C65" s="16" t="s">
        <v>121</v>
      </c>
      <c r="D65" s="80"/>
      <c r="E65" s="92"/>
      <c r="F65" s="19"/>
    </row>
    <row r="66" spans="1:6" ht="15.75">
      <c r="A66" s="79">
        <f t="shared" si="0"/>
        <v>61</v>
      </c>
      <c r="B66" s="39" t="s">
        <v>209</v>
      </c>
      <c r="C66" s="16" t="s">
        <v>121</v>
      </c>
      <c r="D66" s="80"/>
      <c r="E66" s="92"/>
      <c r="F66" s="19"/>
    </row>
    <row r="67" spans="1:6" ht="15.75">
      <c r="A67" s="79">
        <f t="shared" si="0"/>
        <v>62</v>
      </c>
      <c r="B67" s="19" t="s">
        <v>53</v>
      </c>
      <c r="C67" s="16" t="s">
        <v>121</v>
      </c>
      <c r="D67" s="84"/>
      <c r="E67" s="92"/>
      <c r="F67" s="19"/>
    </row>
    <row r="68" spans="1:6" ht="15.75">
      <c r="A68" s="79">
        <f t="shared" si="0"/>
        <v>63</v>
      </c>
      <c r="B68" s="19" t="s">
        <v>17</v>
      </c>
      <c r="C68" s="16" t="s">
        <v>121</v>
      </c>
      <c r="D68" s="84"/>
      <c r="E68" s="92"/>
      <c r="F68" s="19"/>
    </row>
    <row r="69" spans="1:6" ht="15.75">
      <c r="A69" s="79">
        <f t="shared" si="0"/>
        <v>64</v>
      </c>
      <c r="B69" s="19" t="s">
        <v>18</v>
      </c>
      <c r="C69" s="16" t="s">
        <v>121</v>
      </c>
      <c r="D69" s="80"/>
      <c r="E69" s="92"/>
      <c r="F69" s="19"/>
    </row>
    <row r="70" spans="1:6" ht="15.75">
      <c r="A70" s="79">
        <f t="shared" si="0"/>
        <v>65</v>
      </c>
      <c r="B70" s="19" t="s">
        <v>19</v>
      </c>
      <c r="C70" s="16" t="s">
        <v>121</v>
      </c>
      <c r="D70" s="80"/>
      <c r="E70" s="92"/>
      <c r="F70" s="19"/>
    </row>
    <row r="71" spans="1:6" ht="15.75">
      <c r="A71" s="79">
        <f t="shared" si="0"/>
        <v>66</v>
      </c>
      <c r="B71" s="19" t="s">
        <v>20</v>
      </c>
      <c r="C71" s="16" t="s">
        <v>121</v>
      </c>
      <c r="D71" s="80"/>
      <c r="E71" s="92"/>
      <c r="F71" s="19"/>
    </row>
    <row r="72" spans="1:6" ht="15.75">
      <c r="A72" s="79">
        <f aca="true" t="shared" si="1" ref="A72:A135">A71+1</f>
        <v>67</v>
      </c>
      <c r="B72" s="19" t="s">
        <v>21</v>
      </c>
      <c r="C72" s="16" t="s">
        <v>121</v>
      </c>
      <c r="D72" s="94"/>
      <c r="E72" s="92"/>
      <c r="F72" s="19"/>
    </row>
    <row r="73" spans="1:6" ht="15.75">
      <c r="A73" s="79">
        <f t="shared" si="1"/>
        <v>68</v>
      </c>
      <c r="B73" s="19" t="s">
        <v>22</v>
      </c>
      <c r="C73" s="16" t="s">
        <v>121</v>
      </c>
      <c r="D73" s="94"/>
      <c r="E73" s="92"/>
      <c r="F73" s="19"/>
    </row>
    <row r="74" spans="1:6" ht="15.75">
      <c r="A74" s="79">
        <f t="shared" si="1"/>
        <v>69</v>
      </c>
      <c r="B74" s="19" t="s">
        <v>23</v>
      </c>
      <c r="C74" s="16" t="s">
        <v>121</v>
      </c>
      <c r="D74" s="80"/>
      <c r="E74" s="92"/>
      <c r="F74" s="19"/>
    </row>
    <row r="75" spans="1:6" ht="15.75">
      <c r="A75" s="79">
        <f t="shared" si="1"/>
        <v>70</v>
      </c>
      <c r="B75" s="19" t="s">
        <v>24</v>
      </c>
      <c r="C75" s="16" t="s">
        <v>121</v>
      </c>
      <c r="D75" s="80"/>
      <c r="E75" s="92"/>
      <c r="F75" s="19"/>
    </row>
    <row r="76" spans="1:6" ht="15.75">
      <c r="A76" s="79">
        <f t="shared" si="1"/>
        <v>71</v>
      </c>
      <c r="B76" s="19" t="s">
        <v>25</v>
      </c>
      <c r="C76" s="16" t="s">
        <v>121</v>
      </c>
      <c r="D76" s="94"/>
      <c r="E76" s="92"/>
      <c r="F76" s="19"/>
    </row>
    <row r="77" spans="1:6" ht="15.75">
      <c r="A77" s="79">
        <f t="shared" si="1"/>
        <v>72</v>
      </c>
      <c r="B77" s="19" t="s">
        <v>26</v>
      </c>
      <c r="C77" s="16" t="s">
        <v>47</v>
      </c>
      <c r="D77" s="94"/>
      <c r="E77" s="92"/>
      <c r="F77" s="19"/>
    </row>
    <row r="78" spans="1:6" ht="15.75">
      <c r="A78" s="79">
        <f t="shared" si="1"/>
        <v>73</v>
      </c>
      <c r="B78" s="19" t="s">
        <v>27</v>
      </c>
      <c r="C78" s="16" t="s">
        <v>121</v>
      </c>
      <c r="D78" s="94"/>
      <c r="E78" s="92"/>
      <c r="F78" s="19"/>
    </row>
    <row r="79" spans="1:6" ht="15.75">
      <c r="A79" s="79">
        <f t="shared" si="1"/>
        <v>74</v>
      </c>
      <c r="B79" s="19" t="s">
        <v>28</v>
      </c>
      <c r="C79" s="16" t="s">
        <v>121</v>
      </c>
      <c r="D79" s="94"/>
      <c r="E79" s="92"/>
      <c r="F79" s="19"/>
    </row>
    <row r="80" spans="1:6" ht="15.75">
      <c r="A80" s="79">
        <f t="shared" si="1"/>
        <v>75</v>
      </c>
      <c r="B80" s="19" t="s">
        <v>29</v>
      </c>
      <c r="C80" s="16" t="s">
        <v>121</v>
      </c>
      <c r="D80" s="94"/>
      <c r="E80" s="92"/>
      <c r="F80" s="19"/>
    </row>
    <row r="81" spans="1:6" ht="15.75">
      <c r="A81" s="79">
        <f t="shared" si="1"/>
        <v>76</v>
      </c>
      <c r="B81" s="19" t="s">
        <v>30</v>
      </c>
      <c r="C81" s="16" t="s">
        <v>121</v>
      </c>
      <c r="D81" s="94"/>
      <c r="E81" s="92"/>
      <c r="F81" s="19"/>
    </row>
    <row r="82" spans="1:6" ht="15.75">
      <c r="A82" s="79">
        <f t="shared" si="1"/>
        <v>77</v>
      </c>
      <c r="B82" s="19" t="s">
        <v>5</v>
      </c>
      <c r="C82" s="16" t="s">
        <v>121</v>
      </c>
      <c r="D82" s="94"/>
      <c r="E82" s="92"/>
      <c r="F82" s="19"/>
    </row>
    <row r="83" spans="1:6" ht="15.75">
      <c r="A83" s="79">
        <f t="shared" si="1"/>
        <v>78</v>
      </c>
      <c r="B83" s="19" t="s">
        <v>4</v>
      </c>
      <c r="C83" s="16" t="s">
        <v>121</v>
      </c>
      <c r="D83" s="94"/>
      <c r="E83" s="92"/>
      <c r="F83" s="19"/>
    </row>
    <row r="84" spans="1:6" ht="15.75">
      <c r="A84" s="79">
        <f t="shared" si="1"/>
        <v>79</v>
      </c>
      <c r="B84" s="19" t="s">
        <v>3</v>
      </c>
      <c r="C84" s="16" t="s">
        <v>121</v>
      </c>
      <c r="D84" s="94"/>
      <c r="E84" s="92"/>
      <c r="F84" s="19"/>
    </row>
    <row r="85" spans="1:6" ht="15.75">
      <c r="A85" s="79">
        <f t="shared" si="1"/>
        <v>80</v>
      </c>
      <c r="B85" s="19" t="s">
        <v>122</v>
      </c>
      <c r="C85" s="16" t="s">
        <v>116</v>
      </c>
      <c r="D85" s="94"/>
      <c r="E85" s="92"/>
      <c r="F85" s="19"/>
    </row>
    <row r="86" spans="1:6" ht="15.75">
      <c r="A86" s="79">
        <f t="shared" si="1"/>
        <v>81</v>
      </c>
      <c r="B86" s="19" t="s">
        <v>31</v>
      </c>
      <c r="C86" s="16" t="s">
        <v>116</v>
      </c>
      <c r="D86" s="94"/>
      <c r="E86" s="92"/>
      <c r="F86" s="19"/>
    </row>
    <row r="87" spans="1:6" ht="15.75">
      <c r="A87" s="79">
        <f t="shared" si="1"/>
        <v>82</v>
      </c>
      <c r="B87" s="39" t="s">
        <v>123</v>
      </c>
      <c r="C87" s="16" t="s">
        <v>116</v>
      </c>
      <c r="D87" s="80"/>
      <c r="E87" s="92"/>
      <c r="F87" s="19"/>
    </row>
    <row r="88" spans="1:6" ht="15.75">
      <c r="A88" s="79">
        <f t="shared" si="1"/>
        <v>83</v>
      </c>
      <c r="B88" s="39" t="s">
        <v>124</v>
      </c>
      <c r="C88" s="16" t="s">
        <v>116</v>
      </c>
      <c r="D88" s="80"/>
      <c r="E88" s="92"/>
      <c r="F88" s="19"/>
    </row>
    <row r="89" spans="1:6" ht="15.75">
      <c r="A89" s="79">
        <f t="shared" si="1"/>
        <v>84</v>
      </c>
      <c r="B89" s="39" t="s">
        <v>125</v>
      </c>
      <c r="C89" s="16" t="s">
        <v>116</v>
      </c>
      <c r="D89" s="94"/>
      <c r="E89" s="92"/>
      <c r="F89" s="19"/>
    </row>
    <row r="90" spans="1:6" ht="15.75">
      <c r="A90" s="79">
        <f t="shared" si="1"/>
        <v>85</v>
      </c>
      <c r="B90" s="19" t="s">
        <v>126</v>
      </c>
      <c r="C90" s="16" t="s">
        <v>116</v>
      </c>
      <c r="D90" s="94"/>
      <c r="E90" s="92"/>
      <c r="F90" s="19"/>
    </row>
    <row r="91" spans="1:6" ht="15.75">
      <c r="A91" s="79">
        <f t="shared" si="1"/>
        <v>86</v>
      </c>
      <c r="B91" s="19" t="s">
        <v>127</v>
      </c>
      <c r="C91" s="16" t="s">
        <v>116</v>
      </c>
      <c r="D91" s="94"/>
      <c r="E91" s="92"/>
      <c r="F91" s="19"/>
    </row>
    <row r="92" spans="1:6" ht="15.75">
      <c r="A92" s="79">
        <f t="shared" si="1"/>
        <v>87</v>
      </c>
      <c r="B92" s="19" t="s">
        <v>128</v>
      </c>
      <c r="C92" s="16" t="s">
        <v>116</v>
      </c>
      <c r="D92" s="94"/>
      <c r="E92" s="92"/>
      <c r="F92" s="19"/>
    </row>
    <row r="93" spans="1:6" ht="15.75">
      <c r="A93" s="79">
        <f t="shared" si="1"/>
        <v>88</v>
      </c>
      <c r="B93" s="19" t="s">
        <v>129</v>
      </c>
      <c r="C93" s="16" t="s">
        <v>116</v>
      </c>
      <c r="D93" s="94"/>
      <c r="E93" s="92"/>
      <c r="F93" s="19"/>
    </row>
    <row r="94" spans="1:6" ht="15.75">
      <c r="A94" s="79">
        <f t="shared" si="1"/>
        <v>89</v>
      </c>
      <c r="B94" s="19" t="s">
        <v>130</v>
      </c>
      <c r="C94" s="16" t="s">
        <v>116</v>
      </c>
      <c r="D94" s="94"/>
      <c r="E94" s="92"/>
      <c r="F94" s="19"/>
    </row>
    <row r="95" spans="1:6" ht="15.75">
      <c r="A95" s="79">
        <f t="shared" si="1"/>
        <v>90</v>
      </c>
      <c r="B95" s="19" t="s">
        <v>131</v>
      </c>
      <c r="C95" s="16" t="s">
        <v>116</v>
      </c>
      <c r="D95" s="94"/>
      <c r="E95" s="92"/>
      <c r="F95" s="19"/>
    </row>
    <row r="96" spans="1:6" ht="15.75">
      <c r="A96" s="79">
        <f t="shared" si="1"/>
        <v>91</v>
      </c>
      <c r="B96" s="19" t="s">
        <v>132</v>
      </c>
      <c r="C96" s="16" t="s">
        <v>116</v>
      </c>
      <c r="D96" s="94"/>
      <c r="E96" s="92"/>
      <c r="F96" s="19"/>
    </row>
    <row r="97" spans="1:6" ht="15.75">
      <c r="A97" s="79">
        <f t="shared" si="1"/>
        <v>92</v>
      </c>
      <c r="B97" s="19" t="s">
        <v>133</v>
      </c>
      <c r="C97" s="16" t="s">
        <v>116</v>
      </c>
      <c r="D97" s="94"/>
      <c r="E97" s="92"/>
      <c r="F97" s="19"/>
    </row>
    <row r="98" spans="1:6" ht="15.75">
      <c r="A98" s="79">
        <f t="shared" si="1"/>
        <v>93</v>
      </c>
      <c r="B98" s="19" t="s">
        <v>134</v>
      </c>
      <c r="C98" s="16" t="s">
        <v>116</v>
      </c>
      <c r="D98" s="94"/>
      <c r="E98" s="92"/>
      <c r="F98" s="19"/>
    </row>
    <row r="99" spans="1:6" ht="15.75">
      <c r="A99" s="79">
        <f t="shared" si="1"/>
        <v>94</v>
      </c>
      <c r="B99" s="19" t="s">
        <v>135</v>
      </c>
      <c r="C99" s="16" t="s">
        <v>116</v>
      </c>
      <c r="D99" s="94"/>
      <c r="E99" s="92"/>
      <c r="F99" s="19"/>
    </row>
    <row r="100" spans="1:6" ht="15.75">
      <c r="A100" s="79">
        <f t="shared" si="1"/>
        <v>95</v>
      </c>
      <c r="B100" s="39" t="s">
        <v>136</v>
      </c>
      <c r="C100" s="16" t="s">
        <v>116</v>
      </c>
      <c r="D100" s="94"/>
      <c r="E100" s="92"/>
      <c r="F100" s="19"/>
    </row>
    <row r="101" spans="1:6" ht="15.75">
      <c r="A101" s="79">
        <f t="shared" si="1"/>
        <v>96</v>
      </c>
      <c r="B101" s="39" t="s">
        <v>137</v>
      </c>
      <c r="C101" s="16" t="s">
        <v>116</v>
      </c>
      <c r="D101" s="94"/>
      <c r="E101" s="92"/>
      <c r="F101" s="19"/>
    </row>
    <row r="102" spans="1:6" ht="15.75">
      <c r="A102" s="79">
        <f t="shared" si="1"/>
        <v>97</v>
      </c>
      <c r="B102" s="39" t="s">
        <v>138</v>
      </c>
      <c r="C102" s="16" t="s">
        <v>116</v>
      </c>
      <c r="D102" s="94"/>
      <c r="E102" s="92"/>
      <c r="F102" s="19"/>
    </row>
    <row r="103" spans="1:6" ht="15.75">
      <c r="A103" s="79">
        <f t="shared" si="1"/>
        <v>98</v>
      </c>
      <c r="B103" s="19" t="s">
        <v>139</v>
      </c>
      <c r="C103" s="16" t="s">
        <v>116</v>
      </c>
      <c r="D103" s="94"/>
      <c r="E103" s="92"/>
      <c r="F103" s="19"/>
    </row>
    <row r="104" spans="1:6" ht="15.75">
      <c r="A104" s="79">
        <f t="shared" si="1"/>
        <v>99</v>
      </c>
      <c r="B104" s="19" t="s">
        <v>140</v>
      </c>
      <c r="C104" s="16" t="s">
        <v>116</v>
      </c>
      <c r="D104" s="94"/>
      <c r="E104" s="92"/>
      <c r="F104" s="19"/>
    </row>
    <row r="105" spans="1:6" ht="15.75">
      <c r="A105" s="79">
        <f t="shared" si="1"/>
        <v>100</v>
      </c>
      <c r="B105" s="19" t="s">
        <v>32</v>
      </c>
      <c r="C105" s="16" t="s">
        <v>116</v>
      </c>
      <c r="D105" s="94"/>
      <c r="E105" s="92"/>
      <c r="F105" s="19"/>
    </row>
    <row r="106" spans="1:6" ht="15.75">
      <c r="A106" s="79">
        <f t="shared" si="1"/>
        <v>101</v>
      </c>
      <c r="B106" s="19" t="s">
        <v>141</v>
      </c>
      <c r="C106" s="16" t="s">
        <v>116</v>
      </c>
      <c r="D106" s="94"/>
      <c r="E106" s="92"/>
      <c r="F106" s="19"/>
    </row>
    <row r="107" spans="1:6" ht="15.75">
      <c r="A107" s="79">
        <f t="shared" si="1"/>
        <v>102</v>
      </c>
      <c r="B107" s="19" t="s">
        <v>33</v>
      </c>
      <c r="C107" s="16" t="s">
        <v>116</v>
      </c>
      <c r="D107" s="94"/>
      <c r="E107" s="92"/>
      <c r="F107" s="19"/>
    </row>
    <row r="108" spans="1:6" ht="15.75">
      <c r="A108" s="79">
        <f t="shared" si="1"/>
        <v>103</v>
      </c>
      <c r="B108" s="19" t="s">
        <v>142</v>
      </c>
      <c r="C108" s="16" t="s">
        <v>116</v>
      </c>
      <c r="D108" s="94"/>
      <c r="E108" s="92"/>
      <c r="F108" s="19"/>
    </row>
    <row r="109" spans="1:6" ht="15.75">
      <c r="A109" s="79">
        <f t="shared" si="1"/>
        <v>104</v>
      </c>
      <c r="B109" s="19" t="s">
        <v>34</v>
      </c>
      <c r="C109" s="16" t="s">
        <v>116</v>
      </c>
      <c r="D109" s="94"/>
      <c r="E109" s="92"/>
      <c r="F109" s="19"/>
    </row>
    <row r="110" spans="1:6" ht="15.75">
      <c r="A110" s="79">
        <f t="shared" si="1"/>
        <v>105</v>
      </c>
      <c r="B110" s="19" t="s">
        <v>143</v>
      </c>
      <c r="C110" s="16" t="s">
        <v>116</v>
      </c>
      <c r="D110" s="94"/>
      <c r="E110" s="92"/>
      <c r="F110" s="19"/>
    </row>
    <row r="111" spans="1:6" ht="15.75">
      <c r="A111" s="79">
        <f t="shared" si="1"/>
        <v>106</v>
      </c>
      <c r="B111" s="19" t="s">
        <v>35</v>
      </c>
      <c r="C111" s="16" t="s">
        <v>116</v>
      </c>
      <c r="D111" s="94"/>
      <c r="E111" s="92"/>
      <c r="F111" s="19"/>
    </row>
    <row r="112" spans="1:6" ht="15.75">
      <c r="A112" s="79">
        <f t="shared" si="1"/>
        <v>107</v>
      </c>
      <c r="B112" s="19" t="s">
        <v>36</v>
      </c>
      <c r="C112" s="16" t="s">
        <v>116</v>
      </c>
      <c r="D112" s="94"/>
      <c r="E112" s="92"/>
      <c r="F112" s="19"/>
    </row>
    <row r="113" spans="1:6" ht="15.75">
      <c r="A113" s="79">
        <f t="shared" si="1"/>
        <v>108</v>
      </c>
      <c r="B113" s="19" t="s">
        <v>144</v>
      </c>
      <c r="C113" s="16" t="s">
        <v>116</v>
      </c>
      <c r="D113" s="94"/>
      <c r="E113" s="92"/>
      <c r="F113" s="19"/>
    </row>
    <row r="114" spans="1:6" ht="15.75">
      <c r="A114" s="79">
        <f t="shared" si="1"/>
        <v>109</v>
      </c>
      <c r="B114" s="19" t="s">
        <v>145</v>
      </c>
      <c r="C114" s="16" t="s">
        <v>116</v>
      </c>
      <c r="D114" s="94"/>
      <c r="E114" s="92"/>
      <c r="F114" s="19"/>
    </row>
    <row r="115" spans="1:6" ht="15.75">
      <c r="A115" s="79">
        <f t="shared" si="1"/>
        <v>110</v>
      </c>
      <c r="B115" s="19" t="s">
        <v>146</v>
      </c>
      <c r="C115" s="16" t="s">
        <v>116</v>
      </c>
      <c r="D115" s="94"/>
      <c r="E115" s="92"/>
      <c r="F115" s="19"/>
    </row>
    <row r="116" spans="1:6" ht="15.75">
      <c r="A116" s="79">
        <f t="shared" si="1"/>
        <v>111</v>
      </c>
      <c r="B116" s="19" t="s">
        <v>147</v>
      </c>
      <c r="C116" s="16" t="s">
        <v>116</v>
      </c>
      <c r="D116" s="80"/>
      <c r="E116" s="92"/>
      <c r="F116" s="19"/>
    </row>
    <row r="117" spans="1:6" ht="15.75">
      <c r="A117" s="79">
        <f t="shared" si="1"/>
        <v>112</v>
      </c>
      <c r="B117" s="19" t="s">
        <v>148</v>
      </c>
      <c r="C117" s="16" t="s">
        <v>116</v>
      </c>
      <c r="D117" s="80"/>
      <c r="E117" s="92"/>
      <c r="F117" s="19"/>
    </row>
    <row r="118" spans="1:6" ht="15.75">
      <c r="A118" s="79">
        <f t="shared" si="1"/>
        <v>113</v>
      </c>
      <c r="B118" s="19" t="s">
        <v>149</v>
      </c>
      <c r="C118" s="16" t="s">
        <v>116</v>
      </c>
      <c r="D118" s="80"/>
      <c r="E118" s="92"/>
      <c r="F118" s="19"/>
    </row>
    <row r="119" spans="1:6" ht="15.75">
      <c r="A119" s="79">
        <f t="shared" si="1"/>
        <v>114</v>
      </c>
      <c r="B119" s="19" t="s">
        <v>150</v>
      </c>
      <c r="C119" s="16" t="s">
        <v>116</v>
      </c>
      <c r="D119" s="80"/>
      <c r="E119" s="92"/>
      <c r="F119" s="19"/>
    </row>
    <row r="120" spans="1:6" ht="15.75">
      <c r="A120" s="79">
        <f t="shared" si="1"/>
        <v>115</v>
      </c>
      <c r="B120" s="19" t="s">
        <v>151</v>
      </c>
      <c r="C120" s="16" t="s">
        <v>116</v>
      </c>
      <c r="D120" s="94"/>
      <c r="E120" s="92"/>
      <c r="F120" s="19"/>
    </row>
    <row r="121" spans="1:6" ht="15.75">
      <c r="A121" s="79">
        <f t="shared" si="1"/>
        <v>116</v>
      </c>
      <c r="B121" s="39" t="s">
        <v>152</v>
      </c>
      <c r="C121" s="16" t="s">
        <v>116</v>
      </c>
      <c r="D121" s="94"/>
      <c r="E121" s="92"/>
      <c r="F121" s="19"/>
    </row>
    <row r="122" spans="1:6" ht="15.75">
      <c r="A122" s="79">
        <f t="shared" si="1"/>
        <v>117</v>
      </c>
      <c r="B122" s="39" t="s">
        <v>153</v>
      </c>
      <c r="C122" s="16" t="s">
        <v>116</v>
      </c>
      <c r="D122" s="94"/>
      <c r="E122" s="92"/>
      <c r="F122" s="19"/>
    </row>
    <row r="123" spans="1:6" ht="15.75">
      <c r="A123" s="79">
        <f t="shared" si="1"/>
        <v>118</v>
      </c>
      <c r="B123" s="39" t="s">
        <v>154</v>
      </c>
      <c r="C123" s="16" t="s">
        <v>116</v>
      </c>
      <c r="D123" s="94"/>
      <c r="E123" s="92"/>
      <c r="F123" s="19"/>
    </row>
    <row r="124" spans="1:6" ht="15.75">
      <c r="A124" s="79">
        <f t="shared" si="1"/>
        <v>119</v>
      </c>
      <c r="B124" s="19" t="s">
        <v>155</v>
      </c>
      <c r="C124" s="16" t="s">
        <v>116</v>
      </c>
      <c r="D124" s="80"/>
      <c r="E124" s="92"/>
      <c r="F124" s="19"/>
    </row>
    <row r="125" spans="1:6" ht="15.75">
      <c r="A125" s="79">
        <f t="shared" si="1"/>
        <v>120</v>
      </c>
      <c r="B125" s="19" t="s">
        <v>156</v>
      </c>
      <c r="C125" s="16" t="s">
        <v>116</v>
      </c>
      <c r="D125" s="80"/>
      <c r="E125" s="92"/>
      <c r="F125" s="19"/>
    </row>
    <row r="126" spans="1:6" ht="15.75">
      <c r="A126" s="79">
        <f t="shared" si="1"/>
        <v>121</v>
      </c>
      <c r="B126" s="19" t="s">
        <v>50</v>
      </c>
      <c r="C126" s="16" t="s">
        <v>116</v>
      </c>
      <c r="D126" s="80"/>
      <c r="E126" s="92"/>
      <c r="F126" s="19"/>
    </row>
    <row r="127" spans="1:6" ht="15.75">
      <c r="A127" s="79">
        <f t="shared" si="1"/>
        <v>122</v>
      </c>
      <c r="B127" s="19" t="s">
        <v>156</v>
      </c>
      <c r="C127" s="16" t="s">
        <v>116</v>
      </c>
      <c r="D127" s="80"/>
      <c r="E127" s="92"/>
      <c r="F127" s="19"/>
    </row>
    <row r="128" spans="1:6" ht="15.75">
      <c r="A128" s="79">
        <f t="shared" si="1"/>
        <v>123</v>
      </c>
      <c r="B128" s="19" t="s">
        <v>157</v>
      </c>
      <c r="C128" s="16" t="s">
        <v>116</v>
      </c>
      <c r="D128" s="80"/>
      <c r="E128" s="92"/>
      <c r="F128" s="19"/>
    </row>
    <row r="129" spans="1:6" ht="15.75">
      <c r="A129" s="79">
        <f t="shared" si="1"/>
        <v>124</v>
      </c>
      <c r="B129" s="39" t="s">
        <v>158</v>
      </c>
      <c r="C129" s="16" t="s">
        <v>116</v>
      </c>
      <c r="D129" s="80"/>
      <c r="E129" s="86"/>
      <c r="F129" s="19"/>
    </row>
    <row r="130" spans="1:6" ht="15.75">
      <c r="A130" s="79">
        <f t="shared" si="1"/>
        <v>125</v>
      </c>
      <c r="B130" s="39" t="s">
        <v>159</v>
      </c>
      <c r="C130" s="16" t="s">
        <v>116</v>
      </c>
      <c r="D130" s="80"/>
      <c r="E130" s="86"/>
      <c r="F130" s="19"/>
    </row>
    <row r="131" spans="1:6" ht="15.75">
      <c r="A131" s="79">
        <f t="shared" si="1"/>
        <v>126</v>
      </c>
      <c r="B131" s="39" t="s">
        <v>160</v>
      </c>
      <c r="C131" s="16" t="s">
        <v>116</v>
      </c>
      <c r="D131" s="94"/>
      <c r="E131" s="86"/>
      <c r="F131" s="19"/>
    </row>
    <row r="132" spans="1:19" s="7" customFormat="1" ht="15.75">
      <c r="A132" s="79">
        <f t="shared" si="1"/>
        <v>127</v>
      </c>
      <c r="B132" s="19" t="s">
        <v>161</v>
      </c>
      <c r="C132" s="16" t="s">
        <v>116</v>
      </c>
      <c r="D132" s="94"/>
      <c r="E132" s="86"/>
      <c r="F132" s="19"/>
      <c r="H132" s="20"/>
      <c r="I132" s="20"/>
      <c r="J132" s="20"/>
      <c r="K132" s="20"/>
      <c r="L132" s="20"/>
      <c r="M132" s="20"/>
      <c r="N132" s="20"/>
      <c r="O132" s="20"/>
      <c r="P132" s="20"/>
      <c r="Q132" s="20"/>
      <c r="R132" s="20"/>
      <c r="S132" s="20"/>
    </row>
    <row r="133" spans="1:19" s="7" customFormat="1" ht="15.75">
      <c r="A133" s="79">
        <f t="shared" si="1"/>
        <v>128</v>
      </c>
      <c r="B133" s="19" t="s">
        <v>162</v>
      </c>
      <c r="C133" s="16" t="s">
        <v>116</v>
      </c>
      <c r="D133" s="94"/>
      <c r="E133" s="86"/>
      <c r="F133" s="19"/>
      <c r="H133" s="20"/>
      <c r="I133" s="20"/>
      <c r="J133" s="20"/>
      <c r="K133" s="20"/>
      <c r="L133" s="20"/>
      <c r="M133" s="20"/>
      <c r="N133" s="20"/>
      <c r="O133" s="20"/>
      <c r="P133" s="20"/>
      <c r="Q133" s="20"/>
      <c r="R133" s="20"/>
      <c r="S133" s="20"/>
    </row>
    <row r="134" spans="1:19" s="7" customFormat="1" ht="15.75">
      <c r="A134" s="79">
        <f t="shared" si="1"/>
        <v>129</v>
      </c>
      <c r="B134" s="19" t="s">
        <v>163</v>
      </c>
      <c r="C134" s="16" t="s">
        <v>116</v>
      </c>
      <c r="D134" s="102"/>
      <c r="E134" s="103"/>
      <c r="F134" s="19"/>
      <c r="H134" s="20"/>
      <c r="I134" s="20"/>
      <c r="J134" s="20"/>
      <c r="K134" s="20"/>
      <c r="L134" s="20"/>
      <c r="M134" s="20"/>
      <c r="N134" s="20"/>
      <c r="O134" s="20"/>
      <c r="P134" s="20"/>
      <c r="Q134" s="20"/>
      <c r="R134" s="20"/>
      <c r="S134" s="20"/>
    </row>
    <row r="135" spans="1:19" s="7" customFormat="1" ht="15.75">
      <c r="A135" s="79">
        <f t="shared" si="1"/>
        <v>130</v>
      </c>
      <c r="B135" s="19" t="s">
        <v>164</v>
      </c>
      <c r="C135" s="16" t="s">
        <v>116</v>
      </c>
      <c r="D135" s="98"/>
      <c r="E135" s="86"/>
      <c r="F135" s="19"/>
      <c r="H135" s="20"/>
      <c r="I135" s="20"/>
      <c r="J135" s="20"/>
      <c r="K135" s="20"/>
      <c r="L135" s="20"/>
      <c r="M135" s="20"/>
      <c r="N135" s="20"/>
      <c r="O135" s="20"/>
      <c r="P135" s="20"/>
      <c r="Q135" s="20"/>
      <c r="R135" s="20"/>
      <c r="S135" s="20"/>
    </row>
    <row r="136" spans="1:19" s="7" customFormat="1" ht="15.75">
      <c r="A136" s="79">
        <f aca="true" t="shared" si="2" ref="A136:A146">A135+1</f>
        <v>131</v>
      </c>
      <c r="B136" s="19" t="s">
        <v>165</v>
      </c>
      <c r="C136" s="16" t="s">
        <v>116</v>
      </c>
      <c r="D136" s="98"/>
      <c r="E136" s="86"/>
      <c r="F136" s="19"/>
      <c r="H136" s="20"/>
      <c r="I136" s="20"/>
      <c r="J136" s="20"/>
      <c r="K136" s="20"/>
      <c r="L136" s="20"/>
      <c r="M136" s="20"/>
      <c r="N136" s="20"/>
      <c r="O136" s="20"/>
      <c r="P136" s="20"/>
      <c r="Q136" s="20"/>
      <c r="R136" s="20"/>
      <c r="S136" s="20"/>
    </row>
    <row r="137" spans="1:19" s="7" customFormat="1" ht="15.75">
      <c r="A137" s="79">
        <f t="shared" si="2"/>
        <v>132</v>
      </c>
      <c r="B137" s="19" t="s">
        <v>37</v>
      </c>
      <c r="C137" s="16" t="s">
        <v>121</v>
      </c>
      <c r="D137" s="98"/>
      <c r="E137" s="86"/>
      <c r="F137" s="19"/>
      <c r="H137" s="20"/>
      <c r="I137" s="20"/>
      <c r="J137" s="20"/>
      <c r="K137" s="20"/>
      <c r="L137" s="20"/>
      <c r="M137" s="20"/>
      <c r="N137" s="20"/>
      <c r="O137" s="20"/>
      <c r="P137" s="20"/>
      <c r="Q137" s="20"/>
      <c r="R137" s="20"/>
      <c r="S137" s="20"/>
    </row>
    <row r="138" spans="1:19" s="7" customFormat="1" ht="15.75">
      <c r="A138" s="79">
        <f t="shared" si="2"/>
        <v>133</v>
      </c>
      <c r="B138" s="19" t="s">
        <v>38</v>
      </c>
      <c r="C138" s="16" t="s">
        <v>121</v>
      </c>
      <c r="D138" s="98"/>
      <c r="E138" s="86"/>
      <c r="F138" s="19"/>
      <c r="H138" s="20"/>
      <c r="I138" s="20"/>
      <c r="J138" s="20"/>
      <c r="K138" s="20"/>
      <c r="L138" s="20"/>
      <c r="M138" s="20"/>
      <c r="N138" s="20"/>
      <c r="O138" s="20"/>
      <c r="P138" s="20"/>
      <c r="Q138" s="20"/>
      <c r="R138" s="20"/>
      <c r="S138" s="20"/>
    </row>
    <row r="139" spans="1:19" s="7" customFormat="1" ht="15.75">
      <c r="A139" s="79">
        <f t="shared" si="2"/>
        <v>134</v>
      </c>
      <c r="B139" s="19" t="s">
        <v>39</v>
      </c>
      <c r="C139" s="16" t="s">
        <v>121</v>
      </c>
      <c r="D139" s="98"/>
      <c r="E139" s="86"/>
      <c r="F139" s="19"/>
      <c r="H139" s="20"/>
      <c r="I139" s="20"/>
      <c r="J139" s="20"/>
      <c r="K139" s="20"/>
      <c r="L139" s="20"/>
      <c r="M139" s="20"/>
      <c r="N139" s="20"/>
      <c r="O139" s="20"/>
      <c r="P139" s="20"/>
      <c r="Q139" s="20"/>
      <c r="R139" s="20"/>
      <c r="S139" s="20"/>
    </row>
    <row r="140" spans="1:19" s="7" customFormat="1" ht="15.75">
      <c r="A140" s="79">
        <f t="shared" si="2"/>
        <v>135</v>
      </c>
      <c r="B140" s="19" t="s">
        <v>40</v>
      </c>
      <c r="C140" s="16" t="s">
        <v>121</v>
      </c>
      <c r="D140" s="98"/>
      <c r="E140" s="86"/>
      <c r="F140" s="19"/>
      <c r="H140" s="20"/>
      <c r="I140" s="20"/>
      <c r="J140" s="20"/>
      <c r="K140" s="20"/>
      <c r="L140" s="20"/>
      <c r="M140" s="20"/>
      <c r="N140" s="20"/>
      <c r="O140" s="20"/>
      <c r="P140" s="20"/>
      <c r="Q140" s="20"/>
      <c r="R140" s="20"/>
      <c r="S140" s="20"/>
    </row>
    <row r="141" spans="1:19" s="7" customFormat="1" ht="15.75">
      <c r="A141" s="79">
        <f t="shared" si="2"/>
        <v>136</v>
      </c>
      <c r="B141" s="19" t="s">
        <v>41</v>
      </c>
      <c r="C141" s="16" t="s">
        <v>121</v>
      </c>
      <c r="D141" s="98"/>
      <c r="E141" s="86"/>
      <c r="F141" s="19"/>
      <c r="H141" s="20"/>
      <c r="I141" s="20"/>
      <c r="J141" s="20"/>
      <c r="K141" s="20"/>
      <c r="L141" s="20"/>
      <c r="M141" s="20"/>
      <c r="N141" s="20"/>
      <c r="O141" s="20"/>
      <c r="P141" s="20"/>
      <c r="Q141" s="20"/>
      <c r="R141" s="20"/>
      <c r="S141" s="20"/>
    </row>
    <row r="142" spans="1:19" s="7" customFormat="1" ht="15.75">
      <c r="A142" s="79">
        <f t="shared" si="2"/>
        <v>137</v>
      </c>
      <c r="B142" s="19" t="s">
        <v>42</v>
      </c>
      <c r="C142" s="16" t="s">
        <v>121</v>
      </c>
      <c r="D142" s="98"/>
      <c r="E142" s="86"/>
      <c r="F142" s="19"/>
      <c r="H142" s="20"/>
      <c r="I142" s="20"/>
      <c r="J142" s="20"/>
      <c r="K142" s="20"/>
      <c r="L142" s="20"/>
      <c r="M142" s="20"/>
      <c r="N142" s="20"/>
      <c r="O142" s="20"/>
      <c r="P142" s="20"/>
      <c r="Q142" s="20"/>
      <c r="R142" s="20"/>
      <c r="S142" s="20"/>
    </row>
    <row r="143" spans="1:19" s="7" customFormat="1" ht="15.75">
      <c r="A143" s="79">
        <f t="shared" si="2"/>
        <v>138</v>
      </c>
      <c r="B143" s="19" t="s">
        <v>43</v>
      </c>
      <c r="C143" s="16" t="s">
        <v>121</v>
      </c>
      <c r="D143" s="98"/>
      <c r="E143" s="86"/>
      <c r="F143" s="19"/>
      <c r="H143" s="20"/>
      <c r="I143" s="20"/>
      <c r="J143" s="20"/>
      <c r="K143" s="20"/>
      <c r="L143" s="20"/>
      <c r="M143" s="20"/>
      <c r="N143" s="20"/>
      <c r="O143" s="20"/>
      <c r="P143" s="20"/>
      <c r="Q143" s="20"/>
      <c r="R143" s="20"/>
      <c r="S143" s="20"/>
    </row>
    <row r="144" spans="1:19" s="7" customFormat="1" ht="15.75">
      <c r="A144" s="79">
        <f t="shared" si="2"/>
        <v>139</v>
      </c>
      <c r="B144" s="19" t="s">
        <v>44</v>
      </c>
      <c r="C144" s="16" t="s">
        <v>121</v>
      </c>
      <c r="D144" s="98"/>
      <c r="E144" s="86"/>
      <c r="F144" s="19"/>
      <c r="H144" s="20"/>
      <c r="I144" s="20"/>
      <c r="J144" s="20"/>
      <c r="K144" s="20"/>
      <c r="L144" s="20"/>
      <c r="M144" s="20"/>
      <c r="N144" s="20"/>
      <c r="O144" s="20"/>
      <c r="P144" s="20"/>
      <c r="Q144" s="20"/>
      <c r="R144" s="20"/>
      <c r="S144" s="20"/>
    </row>
    <row r="145" spans="1:19" s="7" customFormat="1" ht="15.75">
      <c r="A145" s="79">
        <f t="shared" si="2"/>
        <v>140</v>
      </c>
      <c r="B145" s="19" t="s">
        <v>45</v>
      </c>
      <c r="C145" s="16" t="s">
        <v>121</v>
      </c>
      <c r="D145" s="98"/>
      <c r="E145" s="86"/>
      <c r="F145" s="19"/>
      <c r="H145" s="20"/>
      <c r="I145" s="20"/>
      <c r="J145" s="20"/>
      <c r="K145" s="20"/>
      <c r="L145" s="20"/>
      <c r="M145" s="20"/>
      <c r="N145" s="20"/>
      <c r="O145" s="20"/>
      <c r="P145" s="20"/>
      <c r="Q145" s="20"/>
      <c r="R145" s="20"/>
      <c r="S145" s="20"/>
    </row>
    <row r="146" spans="1:19" s="7" customFormat="1" ht="15.75">
      <c r="A146" s="79">
        <f t="shared" si="2"/>
        <v>141</v>
      </c>
      <c r="B146" s="19" t="s">
        <v>46</v>
      </c>
      <c r="C146" s="16" t="s">
        <v>121</v>
      </c>
      <c r="D146" s="98"/>
      <c r="E146" s="86"/>
      <c r="F146" s="19"/>
      <c r="H146" s="20"/>
      <c r="I146" s="20"/>
      <c r="J146" s="20"/>
      <c r="K146" s="20"/>
      <c r="L146" s="20"/>
      <c r="M146" s="20"/>
      <c r="N146" s="20"/>
      <c r="O146" s="20"/>
      <c r="P146" s="20"/>
      <c r="Q146" s="20"/>
      <c r="R146" s="20"/>
      <c r="S146" s="20"/>
    </row>
    <row r="147" spans="1:19" s="7" customFormat="1" ht="31.5">
      <c r="A147" s="61"/>
      <c r="B147" s="101" t="s">
        <v>52</v>
      </c>
      <c r="C147" s="19"/>
      <c r="D147" s="19"/>
      <c r="E147" s="19"/>
      <c r="F147" s="19"/>
      <c r="H147" s="20"/>
      <c r="I147" s="20"/>
      <c r="J147" s="20"/>
      <c r="K147" s="20"/>
      <c r="L147" s="20"/>
      <c r="M147" s="20"/>
      <c r="N147" s="20"/>
      <c r="O147" s="20"/>
      <c r="P147" s="20"/>
      <c r="Q147" s="20"/>
      <c r="R147" s="20"/>
      <c r="S147" s="20"/>
    </row>
    <row r="148" spans="1:19" s="7" customFormat="1" ht="15.75">
      <c r="A148" s="58"/>
      <c r="B148" s="63"/>
      <c r="H148" s="20"/>
      <c r="I148" s="20"/>
      <c r="J148" s="20"/>
      <c r="K148" s="20"/>
      <c r="L148" s="20"/>
      <c r="M148" s="20"/>
      <c r="N148" s="20"/>
      <c r="O148" s="20"/>
      <c r="P148" s="20"/>
      <c r="Q148" s="20"/>
      <c r="R148" s="20"/>
      <c r="S148" s="20"/>
    </row>
    <row r="149" spans="1:19" s="7" customFormat="1" ht="15.75">
      <c r="A149" s="97"/>
      <c r="B149" s="104" t="s">
        <v>210</v>
      </c>
      <c r="C149" s="96"/>
      <c r="D149" s="96"/>
      <c r="H149" s="20"/>
      <c r="I149" s="20"/>
      <c r="J149" s="20"/>
      <c r="K149" s="20"/>
      <c r="L149" s="20"/>
      <c r="M149" s="20"/>
      <c r="N149" s="20"/>
      <c r="O149" s="20"/>
      <c r="P149" s="20"/>
      <c r="Q149" s="20"/>
      <c r="R149" s="20"/>
      <c r="S149" s="20"/>
    </row>
    <row r="150" spans="1:19" s="7" customFormat="1" ht="38.25" customHeight="1">
      <c r="A150" s="105"/>
      <c r="B150" s="162" t="s">
        <v>330</v>
      </c>
      <c r="C150" s="166"/>
      <c r="D150" s="166"/>
      <c r="H150" s="20"/>
      <c r="I150" s="20"/>
      <c r="J150" s="20"/>
      <c r="K150" s="20"/>
      <c r="L150" s="20"/>
      <c r="M150" s="20"/>
      <c r="N150" s="20"/>
      <c r="O150" s="20"/>
      <c r="P150" s="20"/>
      <c r="Q150" s="20"/>
      <c r="R150" s="20"/>
      <c r="S150" s="20"/>
    </row>
    <row r="151" spans="1:19" s="7" customFormat="1" ht="15.75">
      <c r="A151" s="105"/>
      <c r="B151" s="162" t="s">
        <v>211</v>
      </c>
      <c r="C151" s="166"/>
      <c r="D151" s="166"/>
      <c r="H151" s="20"/>
      <c r="I151" s="20"/>
      <c r="J151" s="20"/>
      <c r="K151" s="20"/>
      <c r="L151" s="20"/>
      <c r="M151" s="20"/>
      <c r="N151" s="20"/>
      <c r="O151" s="20"/>
      <c r="P151" s="20"/>
      <c r="Q151" s="20"/>
      <c r="R151" s="20"/>
      <c r="S151" s="20"/>
    </row>
    <row r="152" spans="1:19" s="7" customFormat="1" ht="66" customHeight="1">
      <c r="A152" s="105"/>
      <c r="B152" s="167" t="s">
        <v>331</v>
      </c>
      <c r="C152" s="166"/>
      <c r="D152" s="166"/>
      <c r="H152" s="20"/>
      <c r="I152" s="20"/>
      <c r="J152" s="20"/>
      <c r="K152" s="20"/>
      <c r="L152" s="20"/>
      <c r="M152" s="20"/>
      <c r="N152" s="20"/>
      <c r="O152" s="20"/>
      <c r="P152" s="20"/>
      <c r="Q152" s="20"/>
      <c r="R152" s="20"/>
      <c r="S152" s="20"/>
    </row>
    <row r="153" spans="1:19" s="7" customFormat="1" ht="31.5" customHeight="1">
      <c r="A153" s="105"/>
      <c r="B153" s="168" t="s">
        <v>212</v>
      </c>
      <c r="C153" s="166"/>
      <c r="D153" s="166"/>
      <c r="H153" s="20"/>
      <c r="I153" s="20"/>
      <c r="J153" s="20"/>
      <c r="K153" s="20"/>
      <c r="L153" s="20"/>
      <c r="M153" s="20"/>
      <c r="N153" s="20"/>
      <c r="O153" s="20"/>
      <c r="P153" s="20"/>
      <c r="Q153" s="20"/>
      <c r="R153" s="20"/>
      <c r="S153" s="20"/>
    </row>
    <row r="154" spans="1:19" s="7" customFormat="1" ht="31.5" customHeight="1">
      <c r="A154" s="105"/>
      <c r="B154" s="160" t="s">
        <v>213</v>
      </c>
      <c r="C154" s="161"/>
      <c r="D154" s="161"/>
      <c r="H154" s="20"/>
      <c r="I154" s="20"/>
      <c r="J154" s="20"/>
      <c r="K154" s="20"/>
      <c r="L154" s="20"/>
      <c r="M154" s="20"/>
      <c r="N154" s="20"/>
      <c r="O154" s="20"/>
      <c r="P154" s="20"/>
      <c r="Q154" s="20"/>
      <c r="R154" s="20"/>
      <c r="S154" s="20"/>
    </row>
    <row r="155" spans="1:19" s="7" customFormat="1" ht="31.5" customHeight="1">
      <c r="A155" s="105"/>
      <c r="B155" s="162" t="s">
        <v>214</v>
      </c>
      <c r="C155" s="163"/>
      <c r="D155" s="163"/>
      <c r="H155" s="20"/>
      <c r="I155" s="20"/>
      <c r="J155" s="20"/>
      <c r="K155" s="20"/>
      <c r="L155" s="20"/>
      <c r="M155" s="20"/>
      <c r="N155" s="20"/>
      <c r="O155" s="20"/>
      <c r="P155" s="20"/>
      <c r="Q155" s="20"/>
      <c r="R155" s="20"/>
      <c r="S155" s="20"/>
    </row>
    <row r="156" spans="1:19" s="7" customFormat="1" ht="31.5" customHeight="1">
      <c r="A156" s="105"/>
      <c r="B156" s="162" t="s">
        <v>215</v>
      </c>
      <c r="C156" s="163"/>
      <c r="D156" s="163"/>
      <c r="H156" s="20"/>
      <c r="I156" s="20"/>
      <c r="J156" s="20"/>
      <c r="K156" s="20"/>
      <c r="L156" s="20"/>
      <c r="M156" s="20"/>
      <c r="N156" s="20"/>
      <c r="O156" s="20"/>
      <c r="P156" s="20"/>
      <c r="Q156" s="20"/>
      <c r="R156" s="20"/>
      <c r="S156" s="20"/>
    </row>
    <row r="157" spans="1:19" s="7" customFormat="1" ht="31.5" customHeight="1">
      <c r="A157" s="105"/>
      <c r="B157" s="162" t="s">
        <v>216</v>
      </c>
      <c r="C157" s="163"/>
      <c r="D157" s="163"/>
      <c r="H157" s="20"/>
      <c r="I157" s="20"/>
      <c r="J157" s="20"/>
      <c r="K157" s="20"/>
      <c r="L157" s="20"/>
      <c r="M157" s="20"/>
      <c r="N157" s="20"/>
      <c r="O157" s="20"/>
      <c r="P157" s="20"/>
      <c r="Q157" s="20"/>
      <c r="R157" s="20"/>
      <c r="S157" s="20"/>
    </row>
    <row r="158" spans="1:19" s="7" customFormat="1" ht="31.5" customHeight="1">
      <c r="A158" s="105"/>
      <c r="B158" s="162" t="s">
        <v>217</v>
      </c>
      <c r="C158" s="163"/>
      <c r="D158" s="163"/>
      <c r="H158" s="20"/>
      <c r="I158" s="20"/>
      <c r="J158" s="20"/>
      <c r="K158" s="20"/>
      <c r="L158" s="20"/>
      <c r="M158" s="20"/>
      <c r="N158" s="20"/>
      <c r="O158" s="20"/>
      <c r="P158" s="20"/>
      <c r="Q158" s="20"/>
      <c r="R158" s="20"/>
      <c r="S158" s="20"/>
    </row>
    <row r="159" spans="1:19" s="7" customFormat="1" ht="31.5" customHeight="1">
      <c r="A159" s="105"/>
      <c r="B159" s="162" t="s">
        <v>218</v>
      </c>
      <c r="C159" s="163"/>
      <c r="D159" s="163"/>
      <c r="H159" s="20"/>
      <c r="I159" s="20"/>
      <c r="J159" s="20"/>
      <c r="K159" s="20"/>
      <c r="L159" s="20"/>
      <c r="M159" s="20"/>
      <c r="N159" s="20"/>
      <c r="O159" s="20"/>
      <c r="P159" s="20"/>
      <c r="Q159" s="20"/>
      <c r="R159" s="20"/>
      <c r="S159" s="20"/>
    </row>
    <row r="160" spans="1:19" s="7" customFormat="1" ht="31.5" customHeight="1">
      <c r="A160" s="105"/>
      <c r="B160" s="164" t="s">
        <v>219</v>
      </c>
      <c r="C160" s="165"/>
      <c r="D160" s="165"/>
      <c r="H160" s="20"/>
      <c r="I160" s="20"/>
      <c r="J160" s="20"/>
      <c r="K160" s="20"/>
      <c r="L160" s="20"/>
      <c r="M160" s="20"/>
      <c r="N160" s="20"/>
      <c r="O160" s="20"/>
      <c r="P160" s="20"/>
      <c r="Q160" s="20"/>
      <c r="R160" s="20"/>
      <c r="S160" s="20"/>
    </row>
    <row r="161" spans="1:19" s="7" customFormat="1" ht="31.5" customHeight="1">
      <c r="A161" s="105"/>
      <c r="B161" s="162" t="s">
        <v>220</v>
      </c>
      <c r="C161" s="163"/>
      <c r="D161" s="163"/>
      <c r="H161" s="20"/>
      <c r="I161" s="20"/>
      <c r="J161" s="20"/>
      <c r="K161" s="20"/>
      <c r="L161" s="20"/>
      <c r="M161" s="20"/>
      <c r="N161" s="20"/>
      <c r="O161" s="20"/>
      <c r="P161" s="20"/>
      <c r="Q161" s="20"/>
      <c r="R161" s="20"/>
      <c r="S161" s="20"/>
    </row>
    <row r="162" spans="1:19" s="7" customFormat="1" ht="33.75" customHeight="1">
      <c r="A162" s="105"/>
      <c r="B162" s="162" t="s">
        <v>221</v>
      </c>
      <c r="C162" s="163"/>
      <c r="D162" s="163"/>
      <c r="H162" s="20"/>
      <c r="I162" s="20"/>
      <c r="J162" s="20"/>
      <c r="K162" s="20"/>
      <c r="L162" s="20"/>
      <c r="M162" s="20"/>
      <c r="N162" s="20"/>
      <c r="O162" s="20"/>
      <c r="P162" s="20"/>
      <c r="Q162" s="20"/>
      <c r="R162" s="20"/>
      <c r="S162" s="20"/>
    </row>
    <row r="163" spans="1:19" s="7" customFormat="1" ht="31.5" customHeight="1">
      <c r="A163" s="105"/>
      <c r="B163" s="162" t="s">
        <v>222</v>
      </c>
      <c r="C163" s="163"/>
      <c r="D163" s="163"/>
      <c r="H163" s="20"/>
      <c r="I163" s="20"/>
      <c r="J163" s="20"/>
      <c r="K163" s="20"/>
      <c r="L163" s="20"/>
      <c r="M163" s="20"/>
      <c r="N163" s="20"/>
      <c r="O163" s="20"/>
      <c r="P163" s="20"/>
      <c r="Q163" s="20"/>
      <c r="R163" s="20"/>
      <c r="S163" s="20"/>
    </row>
    <row r="164" spans="1:19" s="7" customFormat="1" ht="35.25" customHeight="1">
      <c r="A164" s="105"/>
      <c r="B164" s="162" t="s">
        <v>223</v>
      </c>
      <c r="C164" s="163"/>
      <c r="D164" s="163"/>
      <c r="H164" s="20"/>
      <c r="I164" s="20"/>
      <c r="J164" s="20"/>
      <c r="K164" s="20"/>
      <c r="L164" s="20"/>
      <c r="M164" s="20"/>
      <c r="N164" s="20"/>
      <c r="O164" s="20"/>
      <c r="P164" s="20"/>
      <c r="Q164" s="20"/>
      <c r="R164" s="20"/>
      <c r="S164" s="20"/>
    </row>
    <row r="165" spans="1:19" s="7" customFormat="1" ht="31.5">
      <c r="A165" s="105"/>
      <c r="B165" s="106" t="s">
        <v>224</v>
      </c>
      <c r="C165" s="107"/>
      <c r="D165" s="107"/>
      <c r="H165" s="20"/>
      <c r="I165" s="20"/>
      <c r="J165" s="20"/>
      <c r="K165" s="20"/>
      <c r="L165" s="20"/>
      <c r="M165" s="20"/>
      <c r="N165" s="20"/>
      <c r="O165" s="20"/>
      <c r="P165" s="20"/>
      <c r="Q165" s="20"/>
      <c r="R165" s="20"/>
      <c r="S165" s="20"/>
    </row>
    <row r="166" spans="1:19" s="7" customFormat="1" ht="31.5">
      <c r="A166" s="105"/>
      <c r="B166" s="106" t="s">
        <v>225</v>
      </c>
      <c r="C166" s="107"/>
      <c r="D166" s="107"/>
      <c r="H166" s="20"/>
      <c r="I166" s="20"/>
      <c r="J166" s="20"/>
      <c r="K166" s="20"/>
      <c r="L166" s="20"/>
      <c r="M166" s="20"/>
      <c r="N166" s="20"/>
      <c r="O166" s="20"/>
      <c r="P166" s="20"/>
      <c r="Q166" s="20"/>
      <c r="R166" s="20"/>
      <c r="S166" s="20"/>
    </row>
    <row r="167" spans="1:19" s="7" customFormat="1" ht="31.5">
      <c r="A167" s="105"/>
      <c r="B167" s="106" t="s">
        <v>226</v>
      </c>
      <c r="C167" s="107"/>
      <c r="D167" s="107"/>
      <c r="H167" s="20"/>
      <c r="I167" s="20"/>
      <c r="J167" s="20"/>
      <c r="K167" s="20"/>
      <c r="L167" s="20"/>
      <c r="M167" s="20"/>
      <c r="N167" s="20"/>
      <c r="O167" s="20"/>
      <c r="P167" s="20"/>
      <c r="Q167" s="20"/>
      <c r="R167" s="20"/>
      <c r="S167" s="20"/>
    </row>
    <row r="168" spans="1:19" s="7" customFormat="1" ht="31.5">
      <c r="A168" s="105"/>
      <c r="B168" s="106" t="s">
        <v>227</v>
      </c>
      <c r="C168" s="107"/>
      <c r="D168" s="107"/>
      <c r="H168" s="20"/>
      <c r="I168" s="20"/>
      <c r="J168" s="20"/>
      <c r="K168" s="20"/>
      <c r="L168" s="20"/>
      <c r="M168" s="20"/>
      <c r="N168" s="20"/>
      <c r="O168" s="20"/>
      <c r="P168" s="20"/>
      <c r="Q168" s="20"/>
      <c r="R168" s="20"/>
      <c r="S168" s="20"/>
    </row>
    <row r="169" spans="1:19" s="7" customFormat="1" ht="31.5">
      <c r="A169" s="105"/>
      <c r="B169" s="106" t="s">
        <v>228</v>
      </c>
      <c r="C169" s="107"/>
      <c r="D169" s="107"/>
      <c r="H169" s="20"/>
      <c r="I169" s="20"/>
      <c r="J169" s="20"/>
      <c r="K169" s="20"/>
      <c r="L169" s="20"/>
      <c r="M169" s="20"/>
      <c r="N169" s="20"/>
      <c r="O169" s="20"/>
      <c r="P169" s="20"/>
      <c r="Q169" s="20"/>
      <c r="R169" s="20"/>
      <c r="S169" s="20"/>
    </row>
    <row r="170" spans="1:19" s="7" customFormat="1" ht="33" customHeight="1">
      <c r="A170" s="105"/>
      <c r="B170" s="162" t="s">
        <v>229</v>
      </c>
      <c r="C170" s="162"/>
      <c r="D170" s="162"/>
      <c r="H170" s="20"/>
      <c r="I170" s="20"/>
      <c r="J170" s="20"/>
      <c r="K170" s="20"/>
      <c r="L170" s="20"/>
      <c r="M170" s="20"/>
      <c r="N170" s="20"/>
      <c r="O170" s="20"/>
      <c r="P170" s="20"/>
      <c r="Q170" s="20"/>
      <c r="R170" s="20"/>
      <c r="S170" s="20"/>
    </row>
    <row r="171" spans="1:19" s="7" customFormat="1" ht="34.5" customHeight="1">
      <c r="A171" s="105"/>
      <c r="B171" s="160" t="s">
        <v>230</v>
      </c>
      <c r="C171" s="161"/>
      <c r="D171" s="161"/>
      <c r="H171" s="20"/>
      <c r="I171" s="20"/>
      <c r="J171" s="20"/>
      <c r="K171" s="20"/>
      <c r="L171" s="20"/>
      <c r="M171" s="20"/>
      <c r="N171" s="20"/>
      <c r="O171" s="20"/>
      <c r="P171" s="20"/>
      <c r="Q171" s="20"/>
      <c r="R171" s="20"/>
      <c r="S171" s="20"/>
    </row>
    <row r="172" spans="1:19" s="7" customFormat="1" ht="31.5">
      <c r="A172" s="105"/>
      <c r="B172" s="106" t="s">
        <v>231</v>
      </c>
      <c r="C172" s="107"/>
      <c r="D172" s="107"/>
      <c r="H172" s="20"/>
      <c r="I172" s="20"/>
      <c r="J172" s="20"/>
      <c r="K172" s="20"/>
      <c r="L172" s="20"/>
      <c r="M172" s="20"/>
      <c r="N172" s="20"/>
      <c r="O172" s="20"/>
      <c r="P172" s="20"/>
      <c r="Q172" s="20"/>
      <c r="R172" s="20"/>
      <c r="S172" s="20"/>
    </row>
    <row r="173" spans="1:19" s="7" customFormat="1" ht="355.5" customHeight="1">
      <c r="A173" s="105"/>
      <c r="B173" s="162" t="s">
        <v>232</v>
      </c>
      <c r="C173" s="163"/>
      <c r="D173" s="163"/>
      <c r="H173" s="20"/>
      <c r="I173" s="20"/>
      <c r="J173" s="20"/>
      <c r="K173" s="20"/>
      <c r="L173" s="20"/>
      <c r="M173" s="20"/>
      <c r="N173" s="20"/>
      <c r="O173" s="20"/>
      <c r="P173" s="20"/>
      <c r="Q173" s="20"/>
      <c r="R173" s="20"/>
      <c r="S173" s="20"/>
    </row>
    <row r="174" spans="1:19" s="7" customFormat="1" ht="41.25" customHeight="1">
      <c r="A174" s="105"/>
      <c r="B174" s="162" t="s">
        <v>233</v>
      </c>
      <c r="C174" s="163"/>
      <c r="D174" s="163"/>
      <c r="H174" s="20"/>
      <c r="I174" s="20"/>
      <c r="J174" s="20"/>
      <c r="K174" s="20"/>
      <c r="L174" s="20"/>
      <c r="M174" s="20"/>
      <c r="N174" s="20"/>
      <c r="O174" s="20"/>
      <c r="P174" s="20"/>
      <c r="Q174" s="20"/>
      <c r="R174" s="20"/>
      <c r="S174" s="20"/>
    </row>
    <row r="175" spans="8:19" s="21" customFormat="1" ht="15.75">
      <c r="H175" s="22"/>
      <c r="I175" s="22"/>
      <c r="J175" s="22"/>
      <c r="K175" s="22"/>
      <c r="L175" s="22"/>
      <c r="M175" s="22"/>
      <c r="N175" s="22"/>
      <c r="O175" s="22"/>
      <c r="P175" s="22"/>
      <c r="Q175" s="22"/>
      <c r="R175" s="22"/>
      <c r="S175" s="22"/>
    </row>
    <row r="176" spans="1:19" s="10" customFormat="1" ht="15.75">
      <c r="A176" s="24"/>
      <c r="B176" s="1"/>
      <c r="C176" s="1"/>
      <c r="H176" s="23"/>
      <c r="I176" s="23"/>
      <c r="J176" s="23"/>
      <c r="K176" s="23"/>
      <c r="L176" s="23"/>
      <c r="M176" s="23"/>
      <c r="N176" s="23"/>
      <c r="O176" s="23"/>
      <c r="P176" s="23"/>
      <c r="Q176" s="23"/>
      <c r="R176" s="23"/>
      <c r="S176" s="23"/>
    </row>
    <row r="177" spans="1:19" s="10" customFormat="1" ht="15.75" customHeight="1">
      <c r="A177" s="13" t="s">
        <v>0</v>
      </c>
      <c r="B177" s="25"/>
      <c r="C177" s="25" t="s">
        <v>51</v>
      </c>
      <c r="D177" s="25"/>
      <c r="E177" s="25"/>
      <c r="F177" s="25"/>
      <c r="G177" s="23"/>
      <c r="H177" s="23"/>
      <c r="I177" s="23"/>
      <c r="J177" s="23"/>
      <c r="K177" s="23"/>
      <c r="L177" s="23"/>
      <c r="M177" s="23"/>
      <c r="N177" s="23"/>
      <c r="O177" s="23"/>
      <c r="P177" s="23"/>
      <c r="Q177" s="23"/>
      <c r="R177" s="23"/>
      <c r="S177" s="23"/>
    </row>
    <row r="178" spans="1:19" s="10" customFormat="1" ht="36.75" customHeight="1">
      <c r="A178" s="26"/>
      <c r="B178" s="27"/>
      <c r="C178" s="1"/>
      <c r="H178" s="23"/>
      <c r="I178" s="23"/>
      <c r="J178" s="23"/>
      <c r="K178" s="23"/>
      <c r="L178" s="23"/>
      <c r="M178" s="23"/>
      <c r="N178" s="23"/>
      <c r="O178" s="23"/>
      <c r="P178" s="23"/>
      <c r="Q178" s="23"/>
      <c r="R178" s="23"/>
      <c r="S178" s="23"/>
    </row>
    <row r="179" spans="1:19" s="10" customFormat="1" ht="15.75">
      <c r="A179" s="1"/>
      <c r="B179" s="27"/>
      <c r="C179" s="1" t="s">
        <v>1</v>
      </c>
      <c r="D179" s="1"/>
      <c r="E179" s="1"/>
      <c r="H179" s="23"/>
      <c r="I179" s="23"/>
      <c r="J179" s="23"/>
      <c r="K179" s="23"/>
      <c r="L179" s="23"/>
      <c r="M179" s="23"/>
      <c r="N179" s="23"/>
      <c r="O179" s="23"/>
      <c r="P179" s="23"/>
      <c r="Q179" s="23"/>
      <c r="R179" s="23"/>
      <c r="S179" s="23"/>
    </row>
    <row r="180" spans="1:19" s="10" customFormat="1" ht="15.75">
      <c r="A180" s="1"/>
      <c r="B180" s="1"/>
      <c r="C180" s="1"/>
      <c r="H180" s="23"/>
      <c r="I180" s="23"/>
      <c r="J180" s="23"/>
      <c r="K180" s="23"/>
      <c r="L180" s="23"/>
      <c r="M180" s="23"/>
      <c r="N180" s="23"/>
      <c r="O180" s="23"/>
      <c r="P180" s="23"/>
      <c r="Q180" s="23"/>
      <c r="R180" s="23"/>
      <c r="S180" s="23"/>
    </row>
  </sheetData>
  <sheetProtection/>
  <mergeCells count="21">
    <mergeCell ref="A1:F1"/>
    <mergeCell ref="A3:F3"/>
    <mergeCell ref="B150:D150"/>
    <mergeCell ref="B151:D151"/>
    <mergeCell ref="B152:D152"/>
    <mergeCell ref="B153:D153"/>
    <mergeCell ref="B154:D154"/>
    <mergeCell ref="B155:D155"/>
    <mergeCell ref="B156:D156"/>
    <mergeCell ref="B157:D157"/>
    <mergeCell ref="B158:D158"/>
    <mergeCell ref="B170:D170"/>
    <mergeCell ref="B171:D171"/>
    <mergeCell ref="B173:D173"/>
    <mergeCell ref="B174:D174"/>
    <mergeCell ref="B159:D159"/>
    <mergeCell ref="B160:D160"/>
    <mergeCell ref="B161:D161"/>
    <mergeCell ref="B162:D162"/>
    <mergeCell ref="B163:D163"/>
    <mergeCell ref="B164:D164"/>
  </mergeCells>
  <printOptions/>
  <pageMargins left="0.7874015748031497" right="0" top="0.2362204724409449" bottom="0.4330708661417323" header="0.15748031496062992" footer="0.31496062992125984"/>
  <pageSetup fitToHeight="0" fitToWidth="1" horizontalDpi="300" verticalDpi="300" orientation="portrait" paperSize="8"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Elizaveta P. Belchikova</cp:lastModifiedBy>
  <cp:lastPrinted>2021-12-23T09:12:58Z</cp:lastPrinted>
  <dcterms:created xsi:type="dcterms:W3CDTF">2010-01-12T03:47:23Z</dcterms:created>
  <dcterms:modified xsi:type="dcterms:W3CDTF">2022-03-01T03:59:18Z</dcterms:modified>
  <cp:category/>
  <cp:version/>
  <cp:contentType/>
  <cp:contentStatus/>
</cp:coreProperties>
</file>